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oggs\Downloads\"/>
    </mc:Choice>
  </mc:AlternateContent>
  <xr:revisionPtr revIDLastSave="0" documentId="8_{BD4D3007-3E10-4BDE-846F-CE42E494E321}" xr6:coauthVersionLast="47" xr6:coauthVersionMax="47" xr10:uidLastSave="{00000000-0000-0000-0000-000000000000}"/>
  <bookViews>
    <workbookView xWindow="-120" yWindow="-120" windowWidth="29040" windowHeight="15720" xr2:uid="{00000000-000D-0000-FFFF-FFFF00000000}"/>
  </bookViews>
  <sheets>
    <sheet name="CDSS Featur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0" i="1" l="1"/>
  <c r="W113" i="1" l="1"/>
  <c r="U113" i="1"/>
  <c r="W112" i="1"/>
  <c r="U1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tc={86B7D1BE-F193-493F-B943-45004159C0E8}</author>
    <author>tc={41F53544-0A3B-40B7-9601-DD5E0F2D4402}</author>
    <author>tc={02CAA9F3-C22E-4C67-BFE4-7838A9D22677}</author>
    <author>tc={CD717311-8657-4940-9D58-CA4621E783D1}</author>
    <author>tc={CEE22F1D-240C-4499-A0C4-612B0642B497}</author>
    <author>tc={00A58FF8-24D4-4408-B9A6-ABB90FA02AFD}</author>
  </authors>
  <commentList>
    <comment ref="Z1" authorId="0" shapeId="0" xr:uid="{86B7D1BE-F193-493F-B943-45004159C0E8}">
      <text>
        <t>[Threaded comment]
Your version of Excel allows you to read this threaded comment; however, any edits to it will get removed if the file is opened in a newer version of Excel. Learn more: https://go.microsoft.com/fwlink/?linkid=870924
Comment:
    consider forest plot</t>
      </text>
    </comment>
    <comment ref="Z55" authorId="1" shapeId="0" xr:uid="{41F53544-0A3B-40B7-9601-DD5E0F2D4402}">
      <text>
        <t>[Threaded comment]
Your version of Excel allows you to read this threaded comment; however, any edits to it will get removed if the file is opened in a newer version of Excel. Learn more: https://go.microsoft.com/fwlink/?linkid=870924
Comment:
    Fetal monitoring could be either maternal or neonatal?</t>
      </text>
    </comment>
    <comment ref="F90" authorId="2" shapeId="0" xr:uid="{02CAA9F3-C22E-4C67-BFE4-7838A9D22677}">
      <text>
        <t>[Threaded comment]
Your version of Excel allows you to read this threaded comment; however, any edits to it will get removed if the file is opened in a newer version of Excel. Learn more: https://go.microsoft.com/fwlink/?linkid=870924
Comment:
    Classic case of where triage tools language might be used, but not substantially different?</t>
      </text>
    </comment>
    <comment ref="AB91" authorId="3" shapeId="0" xr:uid="{CD717311-8657-4940-9D58-CA4621E783D1}">
      <text>
        <t>[Threaded comment]
Your version of Excel allows you to read this threaded comment; however, any edits to it will get removed if the file is opened in a newer version of Excel. Learn more: https://go.microsoft.com/fwlink/?linkid=870924
Comment:
    Classified thus because of adverse events including misclassifications. May need to look closer</t>
      </text>
    </comment>
    <comment ref="E166" authorId="4" shapeId="0" xr:uid="{CEE22F1D-240C-4499-A0C4-612B0642B497}">
      <text>
        <t>[Threaded comment]
Your version of Excel allows you to read this threaded comment; however, any edits to it will get removed if the file is opened in a newer version of Excel. Learn more: https://go.microsoft.com/fwlink/?linkid=870924
Comment:
    check to see if this had a pathway trigger?</t>
      </text>
    </comment>
    <comment ref="S174" authorId="5" shapeId="0" xr:uid="{00A58FF8-24D4-4408-B9A6-ABB90FA02AFD}">
      <text>
        <t>[Threaded comment]
Your version of Excel allows you to read this threaded comment; however, any edits to it will get removed if the file is opened in a newer version of Excel. Learn more: https://go.microsoft.com/fwlink/?linkid=870924
Comment:
    confidence intervals</t>
      </text>
    </comment>
  </commentList>
</comments>
</file>

<file path=xl/sharedStrings.xml><?xml version="1.0" encoding="utf-8"?>
<sst xmlns="http://schemas.openxmlformats.org/spreadsheetml/2006/main" count="4521" uniqueCount="1316">
  <si>
    <t>Name</t>
  </si>
  <si>
    <t>Additional Description of CDSS</t>
  </si>
  <si>
    <t>System Rational</t>
  </si>
  <si>
    <t>CDSS type level 1</t>
  </si>
  <si>
    <t>CDSS type level 2</t>
  </si>
  <si>
    <t>CDSS Environment</t>
  </si>
  <si>
    <t>Synthesiser</t>
  </si>
  <si>
    <t>Paper</t>
  </si>
  <si>
    <t>DOI or other refID</t>
  </si>
  <si>
    <t>Study Type</t>
  </si>
  <si>
    <t>Study Design</t>
  </si>
  <si>
    <t>Study Setting</t>
  </si>
  <si>
    <t>Country, Year</t>
  </si>
  <si>
    <t>Level of Healthcare</t>
  </si>
  <si>
    <t>Pregnancy phase</t>
  </si>
  <si>
    <t>World Bank Income Group</t>
  </si>
  <si>
    <t>Primary Outcome</t>
  </si>
  <si>
    <t>Effect Size</t>
  </si>
  <si>
    <t>Unit of Effect Size</t>
  </si>
  <si>
    <t>Events in intervention (or Mean (SD) for continuous measures)</t>
  </si>
  <si>
    <t>N in arm</t>
  </si>
  <si>
    <t>Events in control (or mean (SD) for continuous measures)</t>
  </si>
  <si>
    <t>N in arm2</t>
  </si>
  <si>
    <t>Themes</t>
  </si>
  <si>
    <t>Outcome target</t>
  </si>
  <si>
    <t>Intervention aims to (Reduce/Increase) events</t>
  </si>
  <si>
    <t>Measure type</t>
  </si>
  <si>
    <t>Notes</t>
  </si>
  <si>
    <t>"AlertWatch™ OB</t>
  </si>
  <si>
    <t xml:space="preserve">electronic maternal surveillance system to generate automated alerts on the labor and delivery unit based on alert criteria from he Maternal Early Warning Criteria (MEWC) </t>
  </si>
  <si>
    <t>Monitoring</t>
  </si>
  <si>
    <t>Trigger referral for critically ill patients; prevent missed diagnoses; improve clinical effectiveness;</t>
  </si>
  <si>
    <t xml:space="preserve">Point-of-care alerts/reminders; </t>
  </si>
  <si>
    <t>Critical laboratory value checking; High-risk state monitoring;</t>
  </si>
  <si>
    <t>Software program</t>
  </si>
  <si>
    <t xml:space="preserve">CO </t>
  </si>
  <si>
    <t>Klumpner 2020</t>
  </si>
  <si>
    <t>10.1213/XAA.0000000000001308</t>
  </si>
  <si>
    <t>Qualitative</t>
  </si>
  <si>
    <t>To answer the primary question of acceptability of the automated system, we asked a binary question: “Should we continue to use AlertWatch OB on labor and delivery?” Survey domains also included perceptions of the system’s effect on patient care and alarm fatigue. All clinical providers were included in the survey, whether they received a page or not, because everyone was directly or indirectly affected by the system. Only respondents who reported receiving an automated page could answer survey questions related to alarm fatigue.
Online anonymous survey. Written feedback was reviewed in detail, and statements within each comment were classified according to themes. A single respondent’s written feedback could be assigned multiple themes. Using a paging log provided by AlertWatch, the average paging frequency for each type of labor and delivery provider was determined from April 1, 2017 to February 2, 2019</t>
  </si>
  <si>
    <t>University hospital of Michigan, USA. 1 hospital with 4500 deliveries per year. Geographically this includes 30 labor and antepartum rooms, 20 postpartum rooms, 8 triage rooms, 4 operating rooms and 6 pre- and post-anesthesia care (PACU) bays. Survey open from December 2018 to March 2019.</t>
  </si>
  <si>
    <t>USA, April 2017 - February 2019,</t>
  </si>
  <si>
    <t>Secondary or higher,</t>
  </si>
  <si>
    <t>Intrapartum,</t>
  </si>
  <si>
    <t>High,</t>
  </si>
  <si>
    <t xml:space="preserve">n (%) Support Continued Use of the Automated System </t>
  </si>
  <si>
    <t>n(%),</t>
  </si>
  <si>
    <t>Increase</t>
  </si>
  <si>
    <t>Process measure</t>
  </si>
  <si>
    <t>To answer the primary question of acceptability of the automated system, we asked a binary question: “Should we continue to use AlertWatch OB on labor and delivery?” Survey domains also included perceptions of the system’s effect on patient care and alarm fatigue. All clinical providers were included in the survey, whether they received a page or not, because everyone was directly or indirectly affected by the system. Only respondents who reported receiving an automated page could answer survey questions related to alarm fatigue.
Online anonymous survey. Written feedback was reviewed in detail, and statements within each comment were classified according to themes. A single respondent’s written feed_x0002_back could be assigned multiple themes. Using a paging log provided by AlertWatch, the average paging frequency for each type of labor and delivery provider was determined from April 1, 2017 to February 2, 2020</t>
  </si>
  <si>
    <t>n (%) Perceive Pages Are Too Frequent</t>
  </si>
  <si>
    <t>Reduce</t>
  </si>
  <si>
    <t>To answer the primary question of acceptability of the automated system, we asked a binary question: “Should we continue to use AlertWatch OB on labor and delivery?” Survey domains also included perceptions of the system’s effect on patient care and alarm fatigue. All clinical providers were included in the survey, whether they received a page or not, because everyone was directly or indirectly affected by the system. Only respondents who reported receiving an automated page could answer survey questions related to alarm fatigue.
Online anonymous survey. Written feedback was reviewed in detail, and statements within each comment were classified according to themes. A single respondent’s written feed_x0002_back could be assigned multiple themes. Using a paging log provided by AlertWatch, the average paging frequency for each type of labor and delivery provider was determined from April 1, 2017 to February 2, 2021</t>
  </si>
  <si>
    <t xml:space="preserve"> n (%) Ignore Pages</t>
  </si>
  <si>
    <t>To answer the primary question of acceptability of the automated system, we asked a binary question: “Should we continue to use AlertWatch OB on labor and delivery?” Survey domains also included perceptions of the system’s effect on patient care and alarm fatigue. All clinical providers were included in the survey, whether they received a page or not, because everyone was directly or indirectly affected by the system. Only respondents who reported receiving an automated page could answer survey questions related to alarm fatigue.
Online anonymous survey. Written feedback was reviewed in detail, and statements within each comment were classified according to themes. A single respondent’s written feed_x0002_back could be assigned multiple themes. Using a paging log provided by AlertWatch, the average paging frequency for each type of labor and delivery provider was determined from April 1, 2017 to February 2, 2022</t>
  </si>
  <si>
    <t>Mackin</t>
  </si>
  <si>
    <t xml:space="preserve">Theme (No. of Comments With Theme) </t>
  </si>
  <si>
    <t>Supportive of the system (n = 21) Frustration with pages for inaccurate vital signs (n = 18) Concern about alarm fatigue (n = 17) Need to better define response to pages (n = 12) Need to understand paging algorithm (n = 11) Concern about delay in paging (n = 9) Suggestion for improvement (n = 9) Faster response to maternal morbidity (n = 8) Improves situational awareness (n = 6) Benefit of pain reminder pagesa (n = 5) Inability to override artifactual pages (n = 4) Improves communication/teamwork (n = 4) Add ability to change paging criteria (n = 4) Dissatisfaction with pain reminder pagesa (n = 4) Paging for unimportant conditions (n = 4) Automatic involvement of other services is a useful effect of automated pages (n = 4) Frustration with pages about conditions that care team is already aware of (n = 3) Incorrect phone number given by provider (n = 2) Automatic involvement of other services is a detrimental effect of automated pages (n = 2) Improves management of the unit (n = 2) Improves patient safety (n = 1) Paging criteria missed critical information (n = 1) Frustration with computer alerts (n = 1)</t>
  </si>
  <si>
    <t>CO</t>
  </si>
  <si>
    <t>Klumpner 2018</t>
  </si>
  <si>
    <t>10.1186/s12871-018-0540-6</t>
  </si>
  <si>
    <t>Quantitative descriptive</t>
  </si>
  <si>
    <t>Observations of request frequency</t>
  </si>
  <si>
    <t>University hospital of Michigan, USA. 1 hospital with 4500 deliveries per year. Geographically this includes 30 labor and antepartum rooms, 20 postpartum rooms, 8 triage rooms, 4 operating rooms and 6 pre- and post-anesthesia care (PACU) bays. 91 days from April 1st 2017 to July 1st 2017</t>
  </si>
  <si>
    <t>USA, April 2017 - July 2017,</t>
  </si>
  <si>
    <t>MEWC aberrant values per 24 hours</t>
  </si>
  <si>
    <t>average events per 24H</t>
  </si>
  <si>
    <t>-</t>
  </si>
  <si>
    <t>Maternal</t>
  </si>
  <si>
    <t>Clinical outcome</t>
  </si>
  <si>
    <t>University hospital of Michigan, USA. 1 hospital with 4500 deliveries per year. Geographically this includes 30 labor and antepartum rooms, 20 postpartum rooms, 8 triage rooms, 4 operating rooms and 6 pre- and post-anesthesia care (PACU) bays. 91 days from April 1st 2017 to July 1st 2018</t>
  </si>
  <si>
    <t>Pages to nurses to review</t>
  </si>
  <si>
    <t>University hospital of Michigan, USA. 1 hospital with 4500 deliveries per year. Geographically this includes 30 labor and antepartum rooms, 20 postpartum rooms, 8 triage rooms, 4 operating rooms and 6 pre- and post-anesthesia care (PACU) bays. 91 days from April 1st 2017 to July 1st 2019</t>
  </si>
  <si>
    <t>Pages to physicians to review (after nurse review)</t>
  </si>
  <si>
    <t>Active labour diagnosis admission protocol</t>
  </si>
  <si>
    <t xml:space="preserve">Admission protocol for women in active labour </t>
  </si>
  <si>
    <t>standardise care; prevent missed diagnoses; Guideline adherence</t>
  </si>
  <si>
    <t>Expert systems;</t>
  </si>
  <si>
    <t>Diagnostic support; Treatment planning;</t>
  </si>
  <si>
    <t xml:space="preserve">Paper; </t>
  </si>
  <si>
    <t>Abasian Kasegari, 2020</t>
  </si>
  <si>
    <t xml:space="preserve">https://doi.org/10.1016/j.wombi.2019.12.002 </t>
  </si>
  <si>
    <t>RCT</t>
  </si>
  <si>
    <t xml:space="preserve">This is a single-blind randomised clinical trial was conducted. The participant women were admitted in the intervention group using the admission protocol and to the group control by staff midwives and doctors. </t>
  </si>
  <si>
    <t>Public hospital in Mazandaran province (North of Iran) between September to December 2017</t>
  </si>
  <si>
    <t>Iran, September 2017 - December 2017,</t>
  </si>
  <si>
    <t>Lower middle,</t>
  </si>
  <si>
    <t xml:space="preserve">n (%) mode of birth cesarean section </t>
  </si>
  <si>
    <t>p&lt;0.001</t>
  </si>
  <si>
    <t>%</t>
  </si>
  <si>
    <t>Active labour diagnosis algorithm</t>
  </si>
  <si>
    <t>Algorithm to improve the diagnosis of active labour in primiparous women</t>
  </si>
  <si>
    <t>Cheyne 2008</t>
  </si>
  <si>
    <t>10.1136/bmj.a2396.</t>
  </si>
  <si>
    <t>Cluster RCT with 10 month data collection period prior to implementation</t>
  </si>
  <si>
    <t>14 consultant led maternity units in Scotland with at least 800 births per year between April 2005 and June 2007</t>
  </si>
  <si>
    <t>UK,  April 2005 - June 2007,</t>
  </si>
  <si>
    <t>Use of oxytocin during labour</t>
  </si>
  <si>
    <t>0.3 (-9.2 to 9.8)</t>
  </si>
  <si>
    <t>Percentage of cluster reciving oxytocin (% change before and after implementation)</t>
  </si>
  <si>
    <t>Before 323, After 343</t>
  </si>
  <si>
    <t>Before 1029, After 892</t>
  </si>
  <si>
    <t>Before 429, After 484</t>
  </si>
  <si>
    <t>Before 1291, After 1279</t>
  </si>
  <si>
    <t>0.61 (-3.54, 4.77)</t>
  </si>
  <si>
    <t>Percentage of cluster reciving oxytocin (% after implementation only)</t>
  </si>
  <si>
    <t>ASMAN</t>
  </si>
  <si>
    <t>Alliance for Saving Mothers and Newborns. Provider-facing electronic platform for peripartum care including Safe Childbirth Checklist and embedded Safe Delivery App</t>
  </si>
  <si>
    <t xml:space="preserve">Trigger referral; Guideline adherence; </t>
  </si>
  <si>
    <t xml:space="preserve">Workflow Support; </t>
  </si>
  <si>
    <t xml:space="preserve">Documentation aids; </t>
  </si>
  <si>
    <t xml:space="preserve">Phone App; </t>
  </si>
  <si>
    <t>Usmanova 2020</t>
  </si>
  <si>
    <t>https://doi: 10.3390/ijerph17228333</t>
  </si>
  <si>
    <t>Qualitative study, interviews with total of 44 providers (medical officer, labor room supervisor, staff nurses) guided by the Technology Acceptance Model 3 (TAM-3). Facilities accepted for interview based on utilisation ranking with representation of different states and facility types (community health centers (CHCs) and district/subdistrict hospitals)</t>
  </si>
  <si>
    <t xml:space="preserve">12 selected public health facilities out of the 81 where the ASMAN program had been rolled out, including six of 39 ASMAN facilities in Madhya Pradesh state and six of 42 ASMAN facilities in Rajasthan state, India.  June 2017 to May 2020. </t>
  </si>
  <si>
    <t>India, June 2017 - May 2020,</t>
  </si>
  <si>
    <t>Primary; Secondary or higher;</t>
  </si>
  <si>
    <t>IPC,</t>
  </si>
  <si>
    <t>Perceived Ease of Use</t>
  </si>
  <si>
    <t>Subtheme: Experience with Technology
They reported ASMAN technology was easy to use overall and easier and faster than hand-written registers. Respondents found it easier to locate electronically stored records and information in the ASMAN platform than paper records. Many labor room supervisors noted that ASMAN allowed for safer record keeping than paper records. Even staff with little previous technological literacy learned to navigate the ASMAN platform.
Subtheme: Technological Challenges
Respondents stated that internet connectivity issues and tablets freezing caused the greatest difficulties in using the ASMAN digital platform.</t>
  </si>
  <si>
    <t>Perceived Usefulness</t>
  </si>
  <si>
    <t>Subtheme Workload Changes:
workload decreased as documentation in ASMAN proved less time-consuming and many functions were automated, including e-partograph, discharge slips, and monthly reports. Labor room supervisors particularly found ASMAN to be useful for report generation. 
Subtheme Job Performance:
ASMAN improved their ability to take a complete history and physical exam, identify high-risk patients, manage cases confidently, facilitate provider communication, improve reporting processes, and ensure continuity of care for referral patients. 
Subtheme: Improved Outcomes
Respondents perceived improvements in peripartum outcomes and related metrics at their facilities after the introduction of ASMAN, including decreases in obstetric complications and stillbirth rates and increases in timely referrals.</t>
  </si>
  <si>
    <t>https://doi:10.3390/ijerph17228333</t>
  </si>
  <si>
    <t>Behavioural Intentions</t>
  </si>
  <si>
    <t>High usefulness for improving their job performance and care of patients. High caseloads and staff shortages limited the time available to use certain features of the application. High caseloads and staff shortages limited the time available to use certain features of the application</t>
  </si>
  <si>
    <t>Use Behaviour</t>
  </si>
  <si>
    <t xml:space="preserve">Subtheme Case Management:
improved attention to postnatal care and monitoring, although this section was the most difficult to fill out in real time. Due to technological constraints, some medical officers did not use ASMAN alerts and notifications. The e-partograph had mixed use in facilities. It was perceived as helpful in managing patients and easier to complete than paper partographs, yet faced some of the most significant potential barriers related to patient urgency and shortage of staff and time.
Subtheme Remote Support Center:
The remote support center was infrequently used. A few respondents felt that it was unnecessary because ASMAN had improved their ability to manage or avoid complications with timely referral and that it improved case management. 
Subtheme Differences Between High-Utilization and Low-Utilization Facilities:
There were some differences in respondents’ perceptions at facilities with the highest versus lowest completion rates for the ASMAN application. Compared with respondents at high-utilization facilities, respondents at low-utilization facilities more often reported barriers to using ASMAN, including staff shortages, time constraints, and patient urgency. Respondents at high-utilization facilities reported the perceived usefulness of ASMAN more often than respondents at low-utilization facilities, including for improved histories and physicals, systematic reporting and monitoring, report preparation, safe record-keeping, case management, quality improvement, and the discharge process. 
</t>
  </si>
  <si>
    <t>Usmanova 2021</t>
  </si>
  <si>
    <t>10.1186/s12884-021-03710-y</t>
  </si>
  <si>
    <t>Quantitative non-randomised</t>
  </si>
  <si>
    <t xml:space="preserve">Secondary analysis of program data (government data) collected from 81 public facilities </t>
  </si>
  <si>
    <t>81 public facilities across four districts each in two sates of Madhya Pradesh and Rajasthan, India. 63% of 81 intervention facilities were community health centres. More than half of intervention facilities had average monthly delivery load less than 100 The data collected between August –October 2017 (baseline) and the data collected between December 2019 – March 2020 (latest) was analysed.</t>
  </si>
  <si>
    <t>India, August 2017 - March 2020</t>
  </si>
  <si>
    <t>% of completeness of electronic case sheets (uptake of ASMAN application) at different pause points</t>
  </si>
  <si>
    <t xml:space="preserve">% of completeness of electronic case sheets was lowest at the PNC period (40.5%), followed by admission (80.2%), discharge (82.9%), post-delivery (93.1%) and delivery (93.7%) </t>
  </si>
  <si>
    <t>BACIS program</t>
  </si>
  <si>
    <t>The Bacis (Basic Antenatal Care Information System) Program</t>
  </si>
  <si>
    <t>Screening</t>
  </si>
  <si>
    <t xml:space="preserve">guideline adherence; improve clinical effectiveness; standardise care </t>
  </si>
  <si>
    <t>Point of care alerts/ reminders; Workflow support</t>
  </si>
  <si>
    <t xml:space="preserve">Plan of care alerts; Care reminders; Probem list management; Documentation aids </t>
  </si>
  <si>
    <t>Horner 2013</t>
  </si>
  <si>
    <t>10.4338/aci-2012-10-ra-0044</t>
  </si>
  <si>
    <t>Before and after implementation design in a single centre study clinic</t>
  </si>
  <si>
    <t>South Africa, one antenatal clinic, January 2011 and June 2011</t>
  </si>
  <si>
    <t>South Africa, January 2011 - June 2011,</t>
  </si>
  <si>
    <t xml:space="preserve">Primary, </t>
  </si>
  <si>
    <t>ANC,</t>
  </si>
  <si>
    <t>Upper middle,</t>
  </si>
  <si>
    <t xml:space="preserve">Guideline compliance before vs after </t>
  </si>
  <si>
    <t>0.042 (-0.11, 0.194)</t>
  </si>
  <si>
    <t>compliance with 18 antenatal protocol items, mean difference in % compliant</t>
  </si>
  <si>
    <t xml:space="preserve">BIG CHANGE </t>
  </si>
  <si>
    <t>BOS supported Implementation of Guidelines on Clinical Hypertension and its mANagement in GEstation trial. Computerised DSS to improve implementation of evidence-based guidelines on the management of hypertension in pregnancy</t>
  </si>
  <si>
    <t>Medical conditions and prescribing</t>
  </si>
  <si>
    <t>Guideline adherence; standardise care;</t>
  </si>
  <si>
    <t>Expert Systems;</t>
  </si>
  <si>
    <t xml:space="preserve">Diagnostic support; Treatment planning; </t>
  </si>
  <si>
    <t>Software program; EHR; paper guideline</t>
  </si>
  <si>
    <t>Luitjes 2020</t>
  </si>
  <si>
    <t>https://trialsearch.who.int/Trial2.aspx?TrialID=NTR1387</t>
  </si>
  <si>
    <t>Economic evaluation</t>
  </si>
  <si>
    <t>Cost effectiveness analysis conducted from a healthcare perspective alongside the BIG CHANGE RCT trial. Costs were assessed from a healthcare perspective and included costs of hospital admissions, medication use, and caesarean section. Healthcare utilization data were retrieved by two trained data collectors from electronic patient records in some hospitals if available, and from paper patient records in other hospitals. Cost-effectiveness planes and acceptability curves were estimated to present uncertainty around the cost-effectiveness estimates</t>
  </si>
  <si>
    <t>16 teaching and non-teaching hospitals in 3 regions of the Netherlands implementation group (8 hospitals, 947 patients) and the control group (8 hospitals, 815 patients), April 2010 to May 2011</t>
  </si>
  <si>
    <t>Netherlands, April 2010 - May 2011,</t>
  </si>
  <si>
    <t xml:space="preserve">Health effect: composite measure of major maternal complications (maternal death, organ specific complications of hypertension, HELLP syndrome and placental abruption. </t>
  </si>
  <si>
    <t xml:space="preserve"> -0.0004, 95% CI -0.02; p=0.02</t>
  </si>
  <si>
    <t>mean difference</t>
  </si>
  <si>
    <t>0.036 (0.006)</t>
  </si>
  <si>
    <t>0.032 (0.006)</t>
  </si>
  <si>
    <t>Economic</t>
  </si>
  <si>
    <t xml:space="preserve">Costs: from admission to discharge </t>
  </si>
  <si>
    <t>€ 295, 95% CI 213; 485</t>
  </si>
  <si>
    <t>mean difference, euros</t>
  </si>
  <si>
    <t>3740 (69)</t>
  </si>
  <si>
    <t>3248 (44)</t>
  </si>
  <si>
    <t xml:space="preserve">ICER cost per major maternal complication averted </t>
  </si>
  <si>
    <t>-€ 495101</t>
  </si>
  <si>
    <t>adjusted ICER</t>
  </si>
  <si>
    <t>Luitjes 2018</t>
  </si>
  <si>
    <t>https://doi.org/10.1016/j.preghy.2018.08.451</t>
  </si>
  <si>
    <t xml:space="preserve">Cluster RCT with process evaluation of the trial comparing standard implementation with decision support enhanced implementation of a new guideline, randomisation stratified by academic vs teaching vs non-teaching on combined rate of maternal complicatons (maternal death, organ specific complications of hypertension, HELLP syndrome and placental abruption) </t>
  </si>
  <si>
    <t> Combined rate of major maternal complications (DA vs no DA, post intervention period)</t>
  </si>
  <si>
    <t>1.13 (0.66-1.9)</t>
  </si>
  <si>
    <t>OR (95% CI)</t>
  </si>
  <si>
    <t xml:space="preserve"> Combined rate of major maternal complications in DA group, pre and post intervention</t>
  </si>
  <si>
    <t>0.64 (0.42–0.96)</t>
  </si>
  <si>
    <t>100 (post intervention)</t>
  </si>
  <si>
    <t>38 (pre intervention)</t>
  </si>
  <si>
    <t xml:space="preserve">Bliss4Midwives </t>
  </si>
  <si>
    <t>Diagnostic decision support for antenatal care in rural settings to reduce pregnancy-related complications by improving quality antenatal care (ANC) through non-invasive diagnostic tests supported by decision algorithms.</t>
  </si>
  <si>
    <t>Trigger referral; improve safety; provide information on risks and benefits; Guideline adherence; improve clinical effectiveness</t>
  </si>
  <si>
    <t>Expert systems; Relevant information display</t>
  </si>
  <si>
    <t xml:space="preserve">Risk assessment tools; Treatment planning; Diagnostic support; </t>
  </si>
  <si>
    <t>Phone App; Software program; Device</t>
  </si>
  <si>
    <t>Abejirinde 2018a</t>
  </si>
  <si>
    <t>10.2196/11468</t>
  </si>
  <si>
    <t>Mixed methods</t>
  </si>
  <si>
    <t xml:space="preserve">Realist evaluation of Bliss4Midwives. 3 candidate program theories were developed and empirically tested in 6 health facilities grouped into low and moderate usage clusters. Quantitative and qualitative data were analysed to build configurations that link intervention, context, actors, and mechanisms to program outcomes, by employing inductive and deductive reasoning.
24 semistructured interviews with device users, health facility managers, local program managers, and district health information officers , who between them filled in 14 usability questionnaires measuring perceived usefulness and ease of use of B4M using 12 items each. A focus group discussion with project implementers. Health facility checklists from 6 facilities assessed their capacity to provide ANC services, referral, or management of emergencies. Theory-validation meeting with 16 B4M users.
</t>
  </si>
  <si>
    <t>6 health facilities (2x district hospital, 4x health centres) With the exception of 2 facilities, which shared a single B4M device on a rotating schedule, the other facilities had stable access to 1 device each. Grouped into 3 low and 3 moderate usage clusters, predominantly rural locations, the Upper East Region (UER) and Northern Region (NR) of Ghana over a 10 month period.</t>
  </si>
  <si>
    <t>Ghana, June 2016 - April 2017,</t>
  </si>
  <si>
    <t>Primary; Secondary or higher</t>
  </si>
  <si>
    <t xml:space="preserve">12-item likert scale usability scores (Perceived usefulness) comparing moderate usage vs low usage clusters </t>
  </si>
  <si>
    <t>5 (-0.48, 10.48)</t>
  </si>
  <si>
    <t>mean(SD)</t>
  </si>
  <si>
    <t>47.0 (6.2)</t>
  </si>
  <si>
    <t>52.0 (4.6)</t>
  </si>
  <si>
    <t>Abejirinde 2018b</t>
  </si>
  <si>
    <t>https://doi.org/10.1186/s12884-018-1853-7</t>
  </si>
  <si>
    <t>Embedded qualitative study including individual semi-structured interviews and non-participant observation. Interviews were conducted with 20 pregnant women and 10 health workers, supplemented by ANC observations in intervention facilities. Secondary data on ANC registrations over a one-year period were extracted from health facility records to support findings on the perceived influence of B4M on service utilisation.</t>
  </si>
  <si>
    <t>Upper East region, Ghana. 4 rural health facilities, December 2015- June 2017</t>
  </si>
  <si>
    <t xml:space="preserve">Qualitative Themes:
Women’s first impressions of B4M
Perceived benefits of B4M
Women’s engagement with B4M
Trust and compliance with B4M
Pull effect
</t>
  </si>
  <si>
    <t xml:space="preserve">
</t>
  </si>
  <si>
    <t xml:space="preserve">The ability of providers to clearly explain the device function and help women understand its benefits facilitated a positive disposition to B4M. Attempts by health workers to incorporate use of B4M while handling a high volume of work in understaffed settings, sometimes resulted in situations where not all women attending ANC were screened with B4M.
Factors- Service provision, Improved knowledge, Efficency, Time delays. Analysis showed that pregnant women appreciated the device for detecting their health problems and saving time and money that would have been otherwise expended on diagnostic referrals. Some women also believed the device improved the knowledge of health workers and made them pay closer attention to specific aspects of the woman’s health
Women’s engagement with B4M- With a few exceptions, midwives would usually explain the summary of the B4M encounter to the woman after screening and use the tests results as an opportunity to educate them on diet, birth preparedness and pregnancy care prior to scheduling the follow-up appointment. Although this partly explained why the B4M encounter took longer, pregnant women also felt listened to and more included in the care process.
Trust and compliance with B4M- Analysis showed that most women were confident with the screening results and a couple of respondents noted that they would not have believed a referral recommendation if it had not come from the device
Pull effect- Interviews revealed that all, except two health workers, felt that the use of B4M in their health facility created a demand for ANC services. In some cases, it was believed that B4M attracted women from other health centres to theirs. </t>
  </si>
  <si>
    <t>PROMs</t>
  </si>
  <si>
    <t>Abejirinde 2019</t>
  </si>
  <si>
    <t>https://doi.org/10.7189/jogh.09.010420</t>
  </si>
  <si>
    <t>Observational study of deployment of B4M intervention to 7 health facilities without control group. All screening records from the device were automatically archived digitally and later downloaded. Facility selection in these 2 regions was largely guided by high ANC-load per facility, remote distance from referral hospital and possibility that more women would benefit from the device.</t>
  </si>
  <si>
    <t>7 health facilities in Upper East Region (UER) and Northern Region (NR) of Ghana in June 2016-April 2017. All intervention sites are predominantly rural and about half of the population is illiterate</t>
  </si>
  <si>
    <t>Screening during in 1st trimester of antenatal care</t>
  </si>
  <si>
    <t>Screening in 1st trimester (&lt;13weeks) vs later, percent</t>
  </si>
  <si>
    <t>Use of B4M at all ANC visits (4 or more screening visits)</t>
  </si>
  <si>
    <t>Proportion of women who received four or more screening visits</t>
  </si>
  <si>
    <t>Diagnostic Referral prevented</t>
  </si>
  <si>
    <t>Proportion of non-urgent referrals which would have required diagnostic referral</t>
  </si>
  <si>
    <t>Urgent referral</t>
  </si>
  <si>
    <t>Proportion of urgent referrals</t>
  </si>
  <si>
    <t>CHICA</t>
  </si>
  <si>
    <t xml:space="preserve">The Child Health Improvement through Computer Automation (CHICA) system. Decision support and electronic medical record system for maternal depression screening </t>
  </si>
  <si>
    <t>Mental Health</t>
  </si>
  <si>
    <t xml:space="preserve">improve clinical effectiveness; Trigger referral; prevent missed diagnoses; </t>
  </si>
  <si>
    <t xml:space="preserve">Expert System; </t>
  </si>
  <si>
    <t>Treatment planning; Diagnostic support</t>
  </si>
  <si>
    <t xml:space="preserve">EPR; Software; Paper; </t>
  </si>
  <si>
    <t>Carroll 2013</t>
  </si>
  <si>
    <t>https://doi.org/10.1136/amiajnl-2011-000682</t>
  </si>
  <si>
    <t>non-blinded, interventional, randomized controlled trial. All families of patients up to 15 months of age seen were randomized to one of three groups: (1) screening questions printed on prescreener forms (PSF) completed by mothers in the waiting room with physician alerts for positive screens, (2) everything in (1) plus ‘just in time’ (JIT) printed materials (PHQ-9 and the educational and referral form) to aid physicians, and (3) a control group where physicians were simply reminded to screen on printed physician worksheets.</t>
  </si>
  <si>
    <t>1 academic pediatric setting that involved 48 attending physicians over the course of the study October 2007 and July 2009, USA</t>
  </si>
  <si>
    <t>USA, October 2007 - July 2009,</t>
  </si>
  <si>
    <t>Postpartum,</t>
  </si>
  <si>
    <t>n(%) Whether physicians suspected a diagnosis of maternal depression and referred a mother for assistance control vs DA (PSF +JIT)</t>
  </si>
  <si>
    <t>2.06, (95% CI 1.08 to 3.93)</t>
  </si>
  <si>
    <t>Computerised Physician Order Entry system (CPOE)</t>
  </si>
  <si>
    <t>Computerised physician order entry system (CPOE) Taiwan</t>
  </si>
  <si>
    <t>Aid external information acquisition; improve safety</t>
  </si>
  <si>
    <t>Point of care alerts/reminders</t>
  </si>
  <si>
    <t>Drug-drug interaction checking</t>
  </si>
  <si>
    <t>EHR</t>
  </si>
  <si>
    <t>NC</t>
  </si>
  <si>
    <t>Long 2012</t>
  </si>
  <si>
    <t>https://dx.doi.org/10.1016/j.ijmedinf.2012.04.009</t>
  </si>
  <si>
    <t>Single centre cohort study, A total of 84 physicians were involved in the study and all of them accepted at least one drug duplication reminder.</t>
  </si>
  <si>
    <t>700-bed teaching medical center in 2006 [Taiwan]</t>
  </si>
  <si>
    <t>Taiwan, 1-year period in 2006,</t>
  </si>
  <si>
    <t>Physician click to accept reminder prompt (acknowledging need for review of a prescription decision)</t>
  </si>
  <si>
    <t>% of prompts accepted</t>
  </si>
  <si>
    <t>Non-specialists were more likely to accept drug propmts and review, and to alter prescriptions in response. Smaller effect may be present in earlier trimesters compared to later trimesters but this is not definitive</t>
  </si>
  <si>
    <t>Not limited to obstetrics</t>
  </si>
  <si>
    <t>Cradle VSA</t>
  </si>
  <si>
    <t>Device to measure hypovolaemic or septic shock and alert users to abnormalities in Zambia and Haiti</t>
  </si>
  <si>
    <t>Trigger referral for critically ill patients; improve safety; better target scarce resources</t>
  </si>
  <si>
    <t>Point of care alerts/reminder; Expert System</t>
  </si>
  <si>
    <t>Plan of care alerts; High risk state monitoring; Triage tools</t>
  </si>
  <si>
    <t>Device</t>
  </si>
  <si>
    <t>Vousden 2019a</t>
  </si>
  <si>
    <t>10.1186/s13012-019-0885-3</t>
  </si>
  <si>
    <t xml:space="preserve"> Nested mixed methods process evaluation in all clusters of CRADLE-3 RCT. Process measures and uptake quantified and integrated with interview and focus groups. 36 interviews and 19 focus group discussions with 130 participants across the ten sites. April 2016 – November 2017</t>
  </si>
  <si>
    <t>10 sites, 8 clusters (Kenya, Zambia, Malawi, Haiti, Sierra Leone, Zimbabwe, Uganda, India). Each cluster comprised at least one urban or peri-urban secondary or tertiary health facility that provided comprehensive emergency obstetric care with multiple peripheral facilities that refer to the central hospital,  april 2016 - Nov 2017</t>
  </si>
  <si>
    <t>Kenya, Zambia, Malawi, Haiti, Sierra Leone, Zimbabwe, Uganda, India, April 2016 - Nov 2017</t>
  </si>
  <si>
    <t>primary care, secondary care,</t>
  </si>
  <si>
    <t>ANC, IPC</t>
  </si>
  <si>
    <t>Lower middle, Low,</t>
  </si>
  <si>
    <t>Association of Implementation (combination of fidelity, reach and adoption) single composite outcome with the trial primary outcome (composite outcome of morbidity and mortality)</t>
  </si>
  <si>
    <t>0.93 (0.07-13.01)</t>
  </si>
  <si>
    <t>aOR</t>
  </si>
  <si>
    <t xml:space="preserve">Difference in proportion of women with BP measurement pre-intervention vs post intervention (intervention vs control) </t>
  </si>
  <si>
    <t>1.30 (1.29–1.31)</t>
  </si>
  <si>
    <t>Device to measure hypovolaemic or septic shock and alert users to abnormalities</t>
  </si>
  <si>
    <t>Vousden 2018</t>
  </si>
  <si>
    <t>10.1186/s12884-018-1737-x</t>
  </si>
  <si>
    <t xml:space="preserve">three-month mixed-methodology feasibility study of the fidelity, dose, feasibility and acceptability of implementation and training materials  for the CRADLE-3 trial  The fidelity, dose, feasibility and acceptability of implementation and training materials were assessed in three representative non-trial sites (Zimbabwe, Ethiopia, India) using multiple-choice questionnaires, evaluation of clinical management (action log), 18 healthcare provider (HCP) semi-structured interviews and 2 focus groups 4–10 weeks after implementation. </t>
  </si>
  <si>
    <t>The feasibility study took place over 3 months from November 2015 to January 2016 in three representative non-trial sites with 61 associated primary healthcare facilities (Zimbabwe, Ethiopia, India)</t>
  </si>
  <si>
    <t>Zimbabwe, Ethiopia, India, November 2015 - January 2016,</t>
  </si>
  <si>
    <t xml:space="preserve">Proportion of staff trained total (India, Zimbabwe, Ethiopia combined) sites n(%) </t>
  </si>
  <si>
    <t>Proportion of participants scoring more than 75% correct answers on the VSA questionnaire</t>
  </si>
  <si>
    <t>Proportion of Action Log of Clinical Practice which had optimal care appropriate for the available resources</t>
  </si>
  <si>
    <t>Acceptability of the intervention and implementation strategies: thematic analysis from 18 stakeholder interviews and two focus group</t>
  </si>
  <si>
    <t>It was widely reported that the intervention was acceptable and improved capacity to make clinical decisions about which women require treatment and referral, escalating care and making appropriate referrals. It was widely reported that the CRADLE VSA package improved capacity to make decisions about which women require treatment and referral. This was true for HCP in the community who initiated referral as well as those working in facilities who initiated treatment or escalated care to senior staff. HCP also reported that the Early Warning System alerted them to abnormalities in the results which may otherwise not be recognised. This was reported to be mainly because in pressured environments with fatigued staff abnormal results may be missed whereas a red light is an instantly recognisable alarm.
Nursing HCP reported that when they were previously using auscultatory devices they reported doubt or being challenged when referring cases to medical staff. The improved confidence in the vital signs measurement and the understanding conveyed by the training package was beneficial in escalating care to senior staff. This was also true in convincing women and their families of the need for further monitoring or referral. The majority of HCP reported an increase in the number of vital sign abnormalities detected; however, the reported impact on the rate of referrals varied between countries.</t>
  </si>
  <si>
    <t>Nathan 2018</t>
  </si>
  <si>
    <t>10.1186/s12978-017-0450-y</t>
  </si>
  <si>
    <t xml:space="preserve">The evaluation was conducted in two separate studies, in the community and primary health centres in India, Mozambique (Community Level Intervention for Pre-eclampsia (CLIP) Trial) Nigeria (process evaluation run alongside the CLIP trial), and tertiary hospitals in South Africa (embedded in the CRADLE 2 study, a mixed-methods observational study evaluating the CRADLE VSA). The CLIP trial looked at a prototype of the CRADLE VSA, without the traffic light EWS (without CDSS aspect) and took place over 33 months (between February 2014 and February 2017). The CRADLE 2 study took place over 15 months (between January 2015 and April 2016) and tested CRADLE VSA device with CDSS aspect in Nigeria and South Africa. </t>
  </si>
  <si>
    <t>Primary care/ health facilities in India, Mozambique between February 2014 and February 2017 and tertiary hospitals in Nigeria and South Africa (CRADLE VSA + CDSS) between January 2015 and April 2016</t>
  </si>
  <si>
    <t>India, Mozambique, Nigeria, South Africa, February 2014 - April 2016,</t>
  </si>
  <si>
    <t xml:space="preserve">Themes:
Healthcare worker opinion on ease-of-use
Healthcare worker opinion on the CRADLE device accuracy
Healthcare worker opinion on the CRADLE traffic light EWS
Healthcare worker opinion on impact on work-life
HCW-reported technical issues and errors
Opinions of the women and their families
</t>
  </si>
  <si>
    <t xml:space="preserve">Most healthcare workers perceived the CRADLE device to be easy to use and accurate. The traffic lights early warning system was unanimously reported positively, giving healthcare workers confidence with decision-making and a sense of professionalism. Unanimously, pregnant women liked the CRADLE device. The traffic light early warning system gave women and their families a better understanding of the importance of vital signs in pregnancy and during the postpartum period. In women’s homes and primary health centres in Mozambique, India and Nigeria the CRADLE device was perceived to be accurate. This perception was strengthened over time, demonstrated through a greater proportion of references regarding accuracy in phase 2 compared to phase 1. The traffic lights reassured the HCW on their decision to escalate care, giving them confidence to act quickly. A consistent theme was the sense of professionalism and job satisfaction that the CRADLE device had given them. Many described feeling proud and confident when using the device and become more respected in the community. The device aided communication with senior HCWs and gave them a sense of empowerment to make clinical decisions. </t>
  </si>
  <si>
    <t>Vousden 2019b</t>
  </si>
  <si>
    <t>10.1016/s2214-109x(18)30526-6</t>
  </si>
  <si>
    <t>CRADLE-3 trial was a pragmatic, mixed-methods, multicentre, stepped-wedge cluster-randomised controlled trial of the introduction of the CRADLE intervention (CRADLE VSA device and CRADLE training package) to routine maternity care settings in LMICs. April 2016 - Nov 2017</t>
  </si>
  <si>
    <t>Kenya, Zambia, Malawi, Haiti, Sierra Leone, Zimbabwe, Uganda, India, April 2016 - Nov 2017,</t>
  </si>
  <si>
    <t xml:space="preserve">rate of a composite of maternal mortality or major morbidity: at least one of maternal death (all-cause mortality), eclampsia (occurrence of generalised convulsions with increased blood pressure in the absence of epilepsy or another condition predisposing to convulsions), or emergency hysterectomy (surgical removal of all or part of the uterus) occurring during pregnancy, labour, or within 42 days of delivery. </t>
  </si>
  <si>
    <t>1.22 (0.73-2.06)</t>
  </si>
  <si>
    <t>Vousden 2019c</t>
  </si>
  <si>
    <t>10.1371/journal.pmed.1002775</t>
  </si>
  <si>
    <t xml:space="preserve">Secondary analysis of a CRADLE-3 RCT in 1 April 2016 to 30 November 2017. </t>
  </si>
  <si>
    <t>Rate of eclampsia per 10,000 deliveries, pre vs post intervention</t>
  </si>
  <si>
    <t>1.30 95% CI (0.82 2.05)</t>
  </si>
  <si>
    <t>Rate of maternal death from hypertensive disorder of pregnancy, per 10,000 deliveries, pre vs post intervention</t>
  </si>
  <si>
    <t>0.84 95% CI (0.47 1.51)</t>
  </si>
  <si>
    <t>Rate of ICU admission from hypertensive disorder of pregnancy, per 10,000 deliveries, pre vs post intervention</t>
  </si>
  <si>
    <t>0.85 95% CI (0.72 1.02)</t>
  </si>
  <si>
    <t>Giblin 2021</t>
  </si>
  <si>
    <t>10.1186/s12884-021-03796-4</t>
  </si>
  <si>
    <t>Secondary analysis of data from CRADLE-3  RCT. 10 clusters over 8 countries.</t>
  </si>
  <si>
    <t xml:space="preserve">Change in proportion of women referred </t>
  </si>
  <si>
    <t>0.56 (0.42-0.74)</t>
  </si>
  <si>
    <t>OR</t>
  </si>
  <si>
    <t>Decision uncertainty score, cohen's d</t>
  </si>
  <si>
    <t>Customised fundal height charts assessing growth</t>
  </si>
  <si>
    <t>Customised antenatal growth chart displaying computer-generated curves for fetal weight and fundal height</t>
  </si>
  <si>
    <t xml:space="preserve">Prevent missed diagnoses; trigger referral; </t>
  </si>
  <si>
    <t xml:space="preserve">Workflow support; Expert system; </t>
  </si>
  <si>
    <t xml:space="preserve">Documentation aids; Treatment planning; </t>
  </si>
  <si>
    <t>Gardosi 1999</t>
  </si>
  <si>
    <t>https://doi.org/10.1111/j.1471-0528.1999.tb08267.x</t>
  </si>
  <si>
    <t>Prospective, non-randomised, controlled, population-based study</t>
  </si>
  <si>
    <t>Two defined and separate areas in the community which were referral areas to the same teaching hospital. UK. The intervention group consisted of 28 healthcentres (5 community midwife areas with 20 midwives and 76 general practitioners) The control group consisted of 26 health centres (7 community midwife areas with 22 midwives and 84 general practitioners). May 1994 -March 1995</t>
  </si>
  <si>
    <t>UK, May 1994 - March 1995,</t>
  </si>
  <si>
    <t>Secondary care or higher,</t>
  </si>
  <si>
    <t>Proportion of SGA pregnancies detected during ANC, compared with birthweight.</t>
  </si>
  <si>
    <t>2.23 (1.12,4.45)</t>
  </si>
  <si>
    <t>OR, 95% CI</t>
  </si>
  <si>
    <t>Neonatal</t>
  </si>
  <si>
    <t>Two defined and separate areas in the community which were referral areas to the same teaching hospital. UK. The intervention group consisted of 28 healthcentres (5 community midwife areas with 20 midwives and 76 general practitioners) The control group consisted of 26 health centres (7 community midwife areas with 22 midwives and 84 general practitioners). May 1994 -March 1996</t>
  </si>
  <si>
    <t>Proportion of Large for Gestational Age pregnancies detected during ANC, compared with birthweight.</t>
  </si>
  <si>
    <t>2.63 (1.27,5.45)</t>
  </si>
  <si>
    <t xml:space="preserve">Diamond study decision aid </t>
  </si>
  <si>
    <t>VBAC Decision Aid</t>
  </si>
  <si>
    <t>Mode of birth</t>
  </si>
  <si>
    <t>Mode of delivery</t>
  </si>
  <si>
    <t>Aid external information acquisition; Patient empowerment and education; standardise care; provide information on risks and benefits; improve patient satisfaction</t>
  </si>
  <si>
    <t>Risk assessment tools; Prognostic tools; Treatment planning; Patient-specific relevant data displays</t>
  </si>
  <si>
    <t>Montgomery 2007</t>
  </si>
  <si>
    <t>10.1136/bmj.39217.671019.55</t>
  </si>
  <si>
    <t>Individually randomised controlled (DIAMOND) trial with women allocated to receive usual care only, usual care with decision support and usual care with an information programme</t>
  </si>
  <si>
    <t>Four maternity Units in SW England and Scotland, May 2004- August 2006</t>
  </si>
  <si>
    <t>UK, May 2004- August 2006,</t>
  </si>
  <si>
    <t>Secondary care,</t>
  </si>
  <si>
    <t>Decisional conflict score on a 25 point scale</t>
  </si>
  <si>
    <t>-4.0 (-6.5,-1.5)</t>
  </si>
  <si>
    <t>Difference in scores (Mean (SD) total score on DCS)</t>
  </si>
  <si>
    <t>23.6 (15.1)</t>
  </si>
  <si>
    <t>27.8 (14.6)</t>
  </si>
  <si>
    <t>Individually randomised controlled trial with women allocated to receive usual care only, usual care with decision support and usual care with an information programme</t>
  </si>
  <si>
    <t>Four maternity Units in SW England and Scotland, May 2004- August 2007</t>
  </si>
  <si>
    <t>Vaginal birth as a proportion of all births</t>
  </si>
  <si>
    <t>1.42 (0.94, 2.14)</t>
  </si>
  <si>
    <t>aOR (95% CI)</t>
  </si>
  <si>
    <t xml:space="preserve">Aid external information acquisition; standardise care; provide information on risks and benefits; Patient empowerment and education </t>
  </si>
  <si>
    <t>Hollinghurst 2010</t>
  </si>
  <si>
    <t>10.1177/0272989x09353195</t>
  </si>
  <si>
    <t>Cost-consequence analysis embedded in DIAMOND trial comparing cost to the NHS at 37 weeks’ gestation and 6 weeks postnatal(data collected prospectively during the trial using a participant self-completed questionnaire conducted at 37 weeks’ gestation and 6 weeks postnatal) with decisional conflict at 37 weeks.</t>
  </si>
  <si>
    <t>Three maternity units in south west England and one unit in Scotland recruited women from May 2004 to January 2006.</t>
  </si>
  <si>
    <t>UK, May 2004 - January 2006,</t>
  </si>
  <si>
    <t xml:space="preserve"> Incremental (95% CI) mean total costs (£)</t>
  </si>
  <si>
    <t>-4.52 (–172 to 107)</t>
  </si>
  <si>
    <t xml:space="preserve"> Mean (SD) total cost per mother and baby usual care vs DA</t>
  </si>
  <si>
    <t>1982 (763)</t>
  </si>
  <si>
    <t>1986 (696)</t>
  </si>
  <si>
    <t>Incremental Difference (95% CI) in DCS score at 37 weeks</t>
  </si>
  <si>
    <t>3.6 (0.5 to 6.7)</t>
  </si>
  <si>
    <t>Mean (SD) Decisional Conflict Score (DCS) score at 37 weeks, usual care vs DA</t>
  </si>
  <si>
    <t>24.5 (15.2)</t>
  </si>
  <si>
    <t>28.1 (14.3)</t>
  </si>
  <si>
    <t xml:space="preserve">Incremental Difference (95% CI) in proportion of cesarean deliveries </t>
  </si>
  <si>
    <t>− 0.08 (–0.18 to 0.03)</t>
  </si>
  <si>
    <t>Proportion (95% CI) of cesarean deliveries, usual care vs DA</t>
  </si>
  <si>
    <t>0.60 (0.53–0.67)</t>
  </si>
  <si>
    <t>0.68 (0.61–0.75)</t>
  </si>
  <si>
    <t>Emmett et al. 2007</t>
  </si>
  <si>
    <t>https://www.ncbi.nlm.nih.gov/pmc/articles/PMC5060385/</t>
  </si>
  <si>
    <t>Pilot testing 1-1 semi-structured interviews and observation of women from target population using team-developed decision aids which would then be trialled in RCT</t>
  </si>
  <si>
    <t>2 University‐affiliated teaching hospitals, located in Bristol and Dundee, UK. February -April 2004</t>
  </si>
  <si>
    <t>UK, February 2004 - April 2004,</t>
  </si>
  <si>
    <t>Women's views of the acceptability and usability of the programs and the feasibility of their investigation in a randomized trial</t>
  </si>
  <si>
    <t xml:space="preserve">Main themes: i) program content ii) acceptability of computer-based format, iii)presentation of health outomes iv) usability v) repeat access
Overall, women found the content and CDSS informative and useful. The main contrast in views concerning the two decision aids related to the difficulty some users of the decision analysis program experienced correctly completing the ratings task. It was therefore proposed that in the subsequent RCT, the decision analysis program be accompanied by a training session to provide extra explanation about the use of the rating scales. </t>
  </si>
  <si>
    <t>Rees 2009</t>
  </si>
  <si>
    <t>https://doi.org/10.1111/j.1471-0528.2009.02121.x</t>
  </si>
  <si>
    <t xml:space="preserve">6 uni-professional focus groups of 28 healthcare professionals (obstetricians, hospital and community midwives, and GPs) conducted at end of Diamond RCT </t>
  </si>
  <si>
    <t>Healthcare practitioner views on decision aid implementation</t>
  </si>
  <si>
    <t>Theme 1: Practicalities of decision aid implementation: when, who and how?
Theme 2: Barriers to implementation of the decision aids
Theme 3: Facilitators to implementation of the decision aids
Summary: Participants were generally positive about the decision aids. Most thought they should be implemented during early
pregnancy in the community, but should be accessible throughout pregnancy, with any arising questions discussed with an obstetrician nearer to term. Perceived barriers to implementation included service issues (e.g. time pressure, cost and access), computer issues (e.g. computer literacy) and people issues (e.g.
women’s prior delivery preferences and clinician preference). Facilitators to implementation included access to more standardised and reliable information and empowerment of the user. Self-accessing the aids, increased awareness of decision aids among healthcare professionals and incorporation of aids into
usual care were suggested as possible ways to improve implementation success.</t>
  </si>
  <si>
    <t>eRegQual</t>
  </si>
  <si>
    <t>Palestinian integrated antenatal CDSS</t>
  </si>
  <si>
    <t>Guideline adherence; improve clinical effectiveness</t>
  </si>
  <si>
    <t>Expert systems</t>
  </si>
  <si>
    <t>Treatment planning; Diagnostic Support</t>
  </si>
  <si>
    <t>Venkateswaran 2022</t>
  </si>
  <si>
    <t>https://doi.org/10.1016/S2589-7500(21)00269-7</t>
  </si>
  <si>
    <t>Cluster randomised trial of EHR + CDSS implementation into Palestine</t>
  </si>
  <si>
    <t>133 public primary health-care clinics in Palestine. Intervention Jan-Sep 2017, Data collected March 17-June 18</t>
  </si>
  <si>
    <t xml:space="preserve">Palestine, March 2017 - June 2018, </t>
  </si>
  <si>
    <t>Upper Middle,</t>
  </si>
  <si>
    <t>Adherence to guidelines for anaemia, aOR</t>
  </si>
  <si>
    <t>1.88 (1.52,2.32)</t>
  </si>
  <si>
    <t>the probability of successful screening and management of anaemia and diabetes was higher in large clinics (≥200 annual pregnancy registrations), clinics with a laboratory, and among primiparous and older women (≥40 years)</t>
  </si>
  <si>
    <t>Adherence to guidelines for Diabetes, aOR</t>
  </si>
  <si>
    <t>1.45 (1.14,1.83)</t>
  </si>
  <si>
    <t>Adherence to guidelines for hypertension, aOR</t>
  </si>
  <si>
    <t>1.62 (1.29,2.05)</t>
  </si>
  <si>
    <t>Adherence to guidelines for abnormal foetal growth, aOR</t>
  </si>
  <si>
    <t>0.59 (0.37,0.96)</t>
  </si>
  <si>
    <t>GAP protocol</t>
  </si>
  <si>
    <t>Growth Assessment Protocol (GAP) is a complex antenatal intervention (which trains midwives and healthcare professionals in fetal growth assessment and the use of customized centiles) that aims to increase the rate of antenatal detection of SGA and reduce stillbirth</t>
  </si>
  <si>
    <t xml:space="preserve">guideline adherence; improve safety; Standardise care </t>
  </si>
  <si>
    <t xml:space="preserve">Expert systems; </t>
  </si>
  <si>
    <t xml:space="preserve">Risk assessment tools; Diagnostic support; </t>
  </si>
  <si>
    <t xml:space="preserve">Software program; Paper; </t>
  </si>
  <si>
    <t>Relph 2022</t>
  </si>
  <si>
    <t>https://doi.org/10.1186/s13012-022-01228-1</t>
  </si>
  <si>
    <t>Nested mixed methods process evaluation in pragmatic, superiority, 2-arm, parallel group, open DESiGN RCT. Feasibility and contextual elements of implementation assessed by semi structured interviews (55 qualitative interviews- 27 interviews with clinical leads (22 GAP leads at implementing sites and 5 service leads at standard care sites) and 28 interviews with frontline staff (implementing sites only).) The interviews took place between February 2018 and May 2019. Assessed implementation strength (incorporating the outcomes fidelity, dose and reach) using documentary analysis, training records and notes audit (600 maternity records)</t>
  </si>
  <si>
    <t>5/11 RCT maternity units in England, November 2016 to February 2019</t>
  </si>
  <si>
    <t>UK, November 2016 - February 2019,</t>
  </si>
  <si>
    <t>Sites that struggled to find additional resource for GAP reported struggling with implementation. Risk stratification without corresponding pathways. Concern about changes to established practice to GAP recommendations. Clear value proposition drove positive attitudes to change</t>
  </si>
  <si>
    <t>Growth Assessment Protocol (GAP) is a complex antenatal intervention that aims to increase the rate of antenatal detection of SGA and reduce stillbirth</t>
  </si>
  <si>
    <t>Iliodromiti 2020</t>
  </si>
  <si>
    <t>https://doi.org/10.1002/uog.21999</t>
  </si>
  <si>
    <t>Retrospective observational cohort comparing implementing region with non-implementing region. Data from national routinely collected records. Uptake was assessed by surveys. England and Wales considered intervention group with implementation of GAP up to 68% by 2015</t>
  </si>
  <si>
    <t>England and Wales vs Scotland. Scotland - one facility uptake prior to 2009, otherwise no uptake until 2015. England - increasing uptake from 2009-2015 to 60%. Data from 2000-2015</t>
  </si>
  <si>
    <t>UK, 2000 - 2015,</t>
  </si>
  <si>
    <t>Change in stillbirths per 100,000 Scotland vs England and Wales</t>
  </si>
  <si>
    <t>41.0 (40.9, 41.1)</t>
  </si>
  <si>
    <t xml:space="preserve">mean difference (95% CI), </t>
  </si>
  <si>
    <t>https://doi.org/10.1002/uog.22000</t>
  </si>
  <si>
    <t>Retrospective observational cohort comparing implementing region with non-implementing region. Data from national routinely collected records. Uptake was assessed by surveys. England and Wales considered intervention group with implementation of GAP up to 68% by 2016</t>
  </si>
  <si>
    <t>England and Wales vs Scotland. Scotland - one facility uptake prior to 2009, otherwise no uptake until 2015. England - increasing uptake from 2009-2015 to 60%. Data from 2000-2016</t>
  </si>
  <si>
    <t>0.92 (0.88, 0.98)</t>
  </si>
  <si>
    <t>Ravula 2022</t>
  </si>
  <si>
    <t>https://doi.org/10.1515/jpm-2022-0111</t>
  </si>
  <si>
    <t>The evaluation included a prospective study cohort following implementation of GAP (2015–2019), and assessment against a pre-GAP cohort (2011–14). Single centre pre and post implementation of GAP</t>
  </si>
  <si>
    <t>The study was conducted at a privately run tertiary referral hospital with approximately 10,000 deliveries annually. Dates of the study pre GAp 2011 to 2014 post GAP from 2015 to 2018, South InDia</t>
  </si>
  <si>
    <t>India, 2011 - 2018,</t>
  </si>
  <si>
    <t>Stillbirth rate and relative risk between pre (2008) and post GAP (2017)</t>
  </si>
  <si>
    <t>0.78 (0.60,1.02)</t>
  </si>
  <si>
    <t>RR</t>
  </si>
  <si>
    <t>The study was conducted at a privately run tertiary referral hospital with approximately 10,000 deliveries annually. Dates of the study pre GAp 2011 to 2014 post GAP from 2015 to 2018, South Inia</t>
  </si>
  <si>
    <t>Rate of SGA detection before and after GAP</t>
  </si>
  <si>
    <t>1.95 (1.89, 2.02)</t>
  </si>
  <si>
    <t>OR, author's estimate</t>
  </si>
  <si>
    <t>Hugh 2020</t>
  </si>
  <si>
    <t>https://doi.org/10.1002/uog.22187</t>
  </si>
  <si>
    <t>Before and after national multi-site study of rolling implementations; ecological analysis of uptake against ONS live births and stillbirths</t>
  </si>
  <si>
    <t>English NHS trusts between 2008-2017 (133 trusts, 94 implementing GAP by 2017)</t>
  </si>
  <si>
    <t>UK, 2008 - 2017,</t>
  </si>
  <si>
    <t>Still birth rates in all facilities</t>
  </si>
  <si>
    <t>0.816 (0.775, 0.859)</t>
  </si>
  <si>
    <t>Still birth risk in complete and partial implementers vs non-implementers</t>
  </si>
  <si>
    <t>0.936 (0.863, 1.015)</t>
  </si>
  <si>
    <t>Cowan 2021</t>
  </si>
  <si>
    <t>https://doi.org/10.1111/ajo.13283</t>
  </si>
  <si>
    <t xml:space="preserve">uncontrolled before and after intervention study </t>
  </si>
  <si>
    <t>tertiary obstetric facility in 2012 vs 2017 in Counties Manukau Health (CMH) in South Auckland, NZ. CMH is the largest maternity service provider in NZ, serving an ethnically diverse population, with high rates of obesity and socio-economic deprivation, as well as the highest perinatal mortality in NZ.  2012 vs 2017</t>
  </si>
  <si>
    <t>New Zealand, 2012 - 2017,</t>
  </si>
  <si>
    <t>Proportion of SGA pregnancies that were detected before birth. Antenatal detection of SGA was defined as an ultrasound estimated fetal weight (EFW) &lt;10th customised centile, abdominal circumference &lt;5th centile, sequential measurements of EFW or abdominal circumference with slow or no growth, and/or one or more abnormal Doppler findings.</t>
  </si>
  <si>
    <t>4.80 (2.82,8.18)</t>
  </si>
  <si>
    <t>Vieira 2022</t>
  </si>
  <si>
    <r>
      <t>https://doi.org/10.1371/journal. pmed.100400</t>
    </r>
    <r>
      <rPr>
        <sz val="9"/>
        <color rgb="FF1F1F1F"/>
        <rFont val="Roboto"/>
      </rPr>
      <t>4</t>
    </r>
  </si>
  <si>
    <t>pragmatic, superiority, 2-arm, parallel group, open, cluster randomised control trial.</t>
  </si>
  <si>
    <t>13 maternity units as clusters (7  randomised to GAP and 6 to standard care) in England were enrolled, primarily in London.  Nov 2016 to Feb 2019.</t>
  </si>
  <si>
    <t>ultrasound detection of SGA confirmed at birth (birthweight &lt;10th centile by both customised and population centiles)</t>
  </si>
  <si>
    <t>2.2 (-6.4, 10.7)</t>
  </si>
  <si>
    <t>adjusted difference intervention minus control (%)</t>
  </si>
  <si>
    <t>Health Pregnancy 4 All scorecared</t>
  </si>
  <si>
    <t>Healthy Pregnancy 4 All' Scorecard-based antenatal risk assessment, care pathways and interdisciplinary consultation</t>
  </si>
  <si>
    <t>Improved clinical effectiveness; standardise care; trigger referral</t>
  </si>
  <si>
    <t xml:space="preserve">Risk-assessment tools; Treatment planning </t>
  </si>
  <si>
    <t xml:space="preserve">Paper </t>
  </si>
  <si>
    <t>Vos 2017</t>
  </si>
  <si>
    <t>https://doi.org/10.1016/j.puhe.2017.05.010</t>
  </si>
  <si>
    <t>Process evaluation of the use of a scorecard risk assessment with associated care pathways, evaluating implementation success and embedded within effectiveness study</t>
  </si>
  <si>
    <t>Netherlands, antenatal healthcare field in 14 Dutch municipalities (10 clusters), timing not provided</t>
  </si>
  <si>
    <t>Netherlands, Years not provided,</t>
  </si>
  <si>
    <t>Primary care,</t>
  </si>
  <si>
    <t>Proportion of programmes implementation whole programme and all components, proportion</t>
  </si>
  <si>
    <t xml:space="preserve">Usability scores (ease of use)low usage vs moderate usage clusters </t>
  </si>
  <si>
    <t>p= 0.81</t>
  </si>
  <si>
    <t xml:space="preserve">moderate usage cluster 51.4 (8.1) </t>
  </si>
  <si>
    <t>3 clusters</t>
  </si>
  <si>
    <t xml:space="preserve"> low usage cluster 50.4 (7.1) </t>
  </si>
  <si>
    <t>Qualitative theme: Adoption</t>
  </si>
  <si>
    <t xml:space="preserve">Summary of qualitative findings: In facilities with limited diagnostic capacity, motivated workers adopted B4M for its novelty and benefits, in contexts of existing collaborations and authoritative or participative supervision styles. Although technology novelty triggered supportive adoption mechanisms, we found that the actual utilization of the device was the most important phase of the usage cycle [23]. Above-average usability scores from most health facilities did not fully explain variation between usage clusters, confirming the disconnect between usability and actual use [27]. Fear, enthusiasm, and high expectations for service delivery, especially in the absence of alternatives, better explained low to moderate adoption of B4M. With increased experience of use, we found that the initial emotive adoption response was replaced by rational behavior in the utilization phase: perceived usefulness being overshadowed by experienced contextual difficulties.
Realignment of mHealth to workflow and beneficiary expectations of ANC was identified as a crucial adaptive mechanism for its utilization. In addition to intrinsic motivation and a sense of accountability in users, utilization was influenced by mechanisms triggered in third-party actors. Negative reactions from pregnant women, bystander effect in peers, and low support or ownership from supervisors and program managers caused low utilization. mHealth adoption has been described as a social process [29], which may explain the strong third-party effect, although its influence has been specifically linked to contexts of mandatory technology use [30]. Despite perceived usefulness and user motivation, utilization mechanisms were suppressed by intervention-related (technical challenges, device rotation, lack of performance feedback, and refresher training), contextual (staff turnover, high workload, competing priorities, and low job satisfaction), and individual (low technological self-efficacy and knowledge) factors. Champion users displayed moderate but inconsistent adoption-utilization behavior, by taking ownership of the device, defying usage barriers. </t>
  </si>
  <si>
    <t>Qualitative theme: Utilization</t>
  </si>
  <si>
    <t>Qualitative theme: Utilization
Subtheme 'Implementation Strategy: Fixed Versus Rotatory' "The rotating strategy (I) between facilities B and C (from the low usage cluster) required ownership of the rotation process (M2) and necessary resources (C2) including fuel and motorbike. Although facility B had more resources, users in facility C demonstrated higher ownership—using the device more consistently when present. As ANC schedules between rotatory sites sometimes overlapped (C2), the device was often absent from points of need or present without use. More importantly, the rotation strategy not only affected the number of screenings in facilities B and C but also whether a woman repeatedly benefitted from its use throughout pregnancy"
Subtheme 'Empowerment' "Health workers felt empowered (M2) by B4M in 2 ways. First, users increasingly gained confidence and skills (m2) in device use and ANC referral, shortening the time needed per screening (Oa). In lower cadres who did not know what to do (C2) and higher cadres (ie, trained professional midwives) who overlooked warning signs due to work pressure (C2), B4M was used to validate hunches and keep users alert (I) because they trusted its accuracy (m2). Second, both facilities with and without alternatives experienced more autonomy (m2) and a decreased need for diagnostic referrals, which previously delayed the care cycle. Users with low technological skills (A), without refresher training (I), in facilities with a rotatory implementation (I), or inconsistent usage (Oa) were demotivated (M2) and frustrated (m2) because they frequently forgot how to navigate the system (Oa), contributing to nonpartial or partial use (O2). By limiting access (I), the rotating strategy effectively suppressed the empowering effect of B4M"
Subtheme 'Realignment and Negotiation' "Misalignment of the device (I) to existing work processes or limited workspaces made usage frustrating (m2). Evidence from the moderate cluster showed that if trainees felt compelled or were otherwise motivated by current or anticipated benefits to use B4M, their adaptive response (M2) was realignment (m2) or negotiation (m2). In the low usage cluster, the response was rejection and abandonment (m2). Realigning workflow as a coping mechanism to B4M involved peer-training other (lower cadre) health workers (Oa) who showed keen interest and were inquisitive (A). Peer-trained users (A), however, had low confidence (m2) in the thoroughness of training, manifesting low ownership (M2). Realignment allowed for redistribution of roles (Oa) with at least two workers conducting ANC when the device was in use. This meant that midwives could focus on core maternal health tasks (palpation, deliveries, and counseling), whereas lower cadre staff operated the device. This strategy was not feasible in contexts where support staff had other fixed duties such as outreach visits (C2), where only 1 midwife was available per time (C2), or in contexts of high staff turnover or B4M-training attrition due to administrative leave or transfer (C2). In facility D, users did not only manage their own expectations and avoid dual use of screening options but actively negotiated (m2) B4M usage with beneficiaries (Oa)."
Subtheme 'Opportunity Cost and Competitive Edge' "Facilities with high volumes of ANC attendees (C2), multiple service delivery demands (C2), or high staff turnover or shortages (C2) manifested suboptimal utilization of B4M (O2) despite high perceived usefulness (m2) and high perceived ease of use (m2). This was linked to the demotivating (M2) high opportunity costs (m2) of usage, including the following: (1) ANC consultations took longer; (2) B4M did not completely remove the need for diagnostic referral for other tests; and (3) B4M was used in addition to the usual ANC routine because it was regarded as a pilot intervention. Where B4M represented a partial solution (I) to a larger diagnostic need and was not fully integrated (I) into ANC workflow, duplication of processes made utilization burdensome (m2), causing dissatisfaction (M2) and decreased perception of its usefulness (m2). Health workers in moderate usage facilities took ownership (M2) of the device and utilized it because of their strong work ethic (A), motivation (M2) to meet service delivery needs, and expectation of appreciation (m2) at project end. If users believed that project success and subsequent reward were based on the number of screening records per facility, utilization was higher, with less regard to follow-up screening of beneficiaries at each visit (Oa)."
Subtheme 'Third-Party Recognition' "We found that recognition from third-party actors (M2) as a form of external motivation was an important mechanism underlying utilization, and this derived from multiple sources: (1) peers who supported and encouraged device use, (2) pregnant women who projected the value of the device to their trust in the health worker, (3) program staff who provided technical support and conducted monitoring visits, and (4) supervisors at facility and district levels. In facilities A and D, peers regarded B4M users as distinguished, belonging to an expert niche. This sometimes increased utilization motivation (m2), but in many other cases, it caused tension (m2) when peers felt that trainees had enjoyed preferential selection and benefits from the intervention. Peers, therefore, tagged B4M users as lazy or unserious." 
Subtheme 'Ownership and Supervision Styles' "Ownership (M2) of device usage trickled down to users from higher-level actors at program, district, and facility levels, based on supervision styles (C2). If authority figures did not demonstrate the importance of B4M, health workers were less inclined to use the device because they did not feel accountable (m2) and felt discouraged and unappreciated (m2). Authority figures in the moderate usage cluster showed more engagement with the program. In facilities with firm hierarchical structures such as facility A, where users were accustomed to authoritative supervision (C2), involvement of a high-ranking supervisor (C2) imposed accountability and responsibility (m2), reinforcing device use. In facility D, on the other hand, ownership was fostered by supportive participative supervision (C2) in motivated health workers with high self-efficacy (A) in using technology."
Subtheme 'Bystanders and Champion Users' "By training only a select number of staff in each facility (I), the project could not leverage collective ownership at facility level and some users felt unsupported by disenfranchised peers (m2). Even when multiple persons were trained (I), in contexts of low-shared responsibility (C2) and weak interpersonal relationships (C2), a bystander effect (M2) was observed. As seen in moderate usage facilities, responsibility for B4M was indirectly delegated to a champion user (A) who had strong internal motivation (A) and in whose absence (C2) the device was not used (O2). Nevertheless, given other competing priorities (C2) and to balance the inconvenience of using the device, usage was restricted to 1 day a week or to a few hours in a day"</t>
  </si>
  <si>
    <t>iDeliver</t>
  </si>
  <si>
    <t xml:space="preserve">Digital health tool for skilled birth attendants to support maternity care in Kenya </t>
  </si>
  <si>
    <t>Standardise care; improve clinical effectiveness; guideline adherence</t>
  </si>
  <si>
    <t xml:space="preserve">Expert System; Relevant Information display; Order facilitators; </t>
  </si>
  <si>
    <t>Triage tool; Diagnostic support; Patient-specific relevant data displays; Context-sensitive information retrieval; Condition-specific treatment protocol</t>
  </si>
  <si>
    <t>EHR; Software program</t>
  </si>
  <si>
    <t>Bartlett 2021</t>
  </si>
  <si>
    <t>10.1136/fmch-2020-000845</t>
  </si>
  <si>
    <t xml:space="preserve">15 semi-structured interview, onsite observation, clinical and technical audit. </t>
  </si>
  <si>
    <t>Transmara West Sub-County Hospital (referral facility that offered comprehensive emergency obstetric and newborn services in Transmara West) or three mid-level and lower-level facilities that offered basic obstetric care services in Transmara East, Kenya from December 2018 to September 2020</t>
  </si>
  <si>
    <t>Kenya, December 2018 - September 2020</t>
  </si>
  <si>
    <t>Primary Care; Secondary care or higher,</t>
  </si>
  <si>
    <t>Key successes and challenges to the design, development and implementation of tool</t>
  </si>
  <si>
    <t>Evaluators identified three key successes: that iDeliver was easy to learn and easy to use; it improves select aspects of medical record keeping and data storage: and it makes generating reports easier and more efficient. Of the 15 providers interviewed, 8 (53%) cited medical record keeping as the tool’s primary benefit, while 7 out of 15 (47%) cited its educational support—a way for SBAs to stay abreast of global standards and best practices. When asked which functions they particularly liked, half (8 of 15 providers) cited the tool’s medical record keeping function; and half (8) noted its value for quality of care improvement, : especially the application’s ability to triage/provide acuity diagnosis and to automatically plot the partograph.
The greatest challenge the 15 providers said they faced was the duplication of work due to continuing requirements to maintain paper records. Most said that by adding iDeliver, overall data entry took too long. Less than half of the providers interviewed—6 out of 15 (40%)—reported being able to complete the care recommendations made by the application in the allotted time. All providers cited high patient volume/workloads combined with limited human resources as the main barrier.</t>
  </si>
  <si>
    <t>standardise care; improve clinical effectiveness; guideline adherence</t>
  </si>
  <si>
    <t>Transmara West Sub-County Hospital (referral facility that offered comprehensive emergency obstetric and newborn services in Transmara West) or three mid-level and lower-level facilities that offered basic obstetric care services in Transmara East, Kenya from December 2018 to September 2022</t>
  </si>
  <si>
    <t>Kenya, December 2018 - September 2021</t>
  </si>
  <si>
    <t>% of those interviewed who stated iDeliver had strengthened their ability to diagnose the patient’s acuity level</t>
  </si>
  <si>
    <t>Dinh 2022</t>
  </si>
  <si>
    <t>10.2196/34741</t>
  </si>
  <si>
    <t>Cohort study measuring adoption and fidelity to iDeliver intervention</t>
  </si>
  <si>
    <t>Transmara West Sub-County Hospital, Kenya from December 2018 to September 2020</t>
  </si>
  <si>
    <t>Kenya, December 2018 - September 2022</t>
  </si>
  <si>
    <t>Proportion of women delivering at hospital recorded in hospital</t>
  </si>
  <si>
    <t>INFANT</t>
  </si>
  <si>
    <t>INFANT CDSS for CTG interpretation</t>
  </si>
  <si>
    <t xml:space="preserve">improve clinical effectiveness, improve safety </t>
  </si>
  <si>
    <t>Expert systems; Point of care alerts/reminders</t>
  </si>
  <si>
    <t xml:space="preserve">Risk assessment tools; High-risk state monitoring </t>
  </si>
  <si>
    <t>Schroeder 2021</t>
  </si>
  <si>
    <t xml:space="preserve">https://dx.doi.org/10.1136/archdischild-2020-318806 </t>
  </si>
  <si>
    <t>Cost-consequence analysis with NHS perspective embedded into RCT</t>
  </si>
  <si>
    <t>maternity units in the UK and Ireland, January 2010-August 2013</t>
  </si>
  <si>
    <t>UK; Ireland, 2010 - 2013,</t>
  </si>
  <si>
    <t>ANC; IPC</t>
  </si>
  <si>
    <t>Maternal mean cost difference trial from entry to discharge, (£)</t>
  </si>
  <si>
    <t>22.03 (−4.79 to 48.85)</t>
  </si>
  <si>
    <t>USD</t>
  </si>
  <si>
    <t>4083.34 (1519.63)</t>
  </si>
  <si>
    <t>17 566</t>
  </si>
  <si>
    <t>4061.62 (1043.26)</t>
  </si>
  <si>
    <t>17 714</t>
  </si>
  <si>
    <t>UK; Ireland, January 2010 - August 2013,</t>
  </si>
  <si>
    <t>Infant mean cost difference from trial from entry to discharge, (£)</t>
  </si>
  <si>
    <t xml:space="preserve"> -17.70 (-58.70, 23.29)</t>
  </si>
  <si>
    <t xml:space="preserve">224.66 (1890.84) </t>
  </si>
  <si>
    <t>21 150</t>
  </si>
  <si>
    <t>243.21 (2355.46)</t>
  </si>
  <si>
    <t>21 245</t>
  </si>
  <si>
    <t>Maternal mean cost difference from discharge to 2 years follow up, £</t>
  </si>
  <si>
    <t>−178.27 (−364.28, 7.74)</t>
  </si>
  <si>
    <t>742.73 (39.82)</t>
  </si>
  <si>
    <t>922.38 (84.39</t>
  </si>
  <si>
    <t>Infant mean cost difference from discharge to 2 years follow up, £</t>
  </si>
  <si>
    <t>120.02 (−157.89, 397.94)</t>
  </si>
  <si>
    <t xml:space="preserve"> 1487.87 (101.18)</t>
  </si>
  <si>
    <t>1374.97 (98.52)</t>
  </si>
  <si>
    <t>Wilson 2021</t>
  </si>
  <si>
    <t>https://doi.org/10.1111/ajo.13375</t>
  </si>
  <si>
    <t>Before and after single centre propensity score matched cohort of singleton births</t>
  </si>
  <si>
    <t>Australia, 1 x hospital (largest, quaternary maternity hospital with almost 10 500 births per annum), between November 2016 and November 2019</t>
  </si>
  <si>
    <t>Australia, 2016 - 2019,</t>
  </si>
  <si>
    <t>ANC; IPC,</t>
  </si>
  <si>
    <t>Composite of neonatal indicators indicating intrapartum hypoxia</t>
  </si>
  <si>
    <t>0.57 (0.37, 0.88)</t>
  </si>
  <si>
    <t>Brocklehurst 2017</t>
  </si>
  <si>
    <t>10.3310/hta22090</t>
  </si>
  <si>
    <t>Individually randomised controlled  multi-centre trial of CTG monitoring with decision support vs CTG monitoring only</t>
  </si>
  <si>
    <t>Composite neonatal outcome: intrapartum stillbirth or early neonatal death (excluding lethal congenital anomalies), neonatal encephalopathy, or admission to a neonatal unit within 48 hours for ≥ 48 hours (with evidence of feeding difficulties, respiratory illness or NNE when there was evidence of compromise at birth)</t>
  </si>
  <si>
    <t>1.01 (0.82, 1.25)</t>
  </si>
  <si>
    <t>aRR</t>
  </si>
  <si>
    <t>Developmental assessment at the age of 2 years in a subset of surviving children, PARCA-R score</t>
  </si>
  <si>
    <t>0.63 (-0.98, 2.25)</t>
  </si>
  <si>
    <t>Mean difference</t>
  </si>
  <si>
    <t>98.0 (33.8)</t>
  </si>
  <si>
    <t>97.2 (33.4)</t>
  </si>
  <si>
    <t>ImTeCHO</t>
  </si>
  <si>
    <t>Innovative Mobile-phone Technology for Community Health Operations (ImTeCHO). Mobile phone application as job aid for CHWs to increase the coverage of maternal, newborn and child health services in rural India</t>
  </si>
  <si>
    <t>Multi-faceted</t>
  </si>
  <si>
    <t xml:space="preserve">Patient empowerment and education; improve clinical effectiveness; standardise care; guideline adherence; </t>
  </si>
  <si>
    <t xml:space="preserve">Expert system; Order facilitators; workflow support; </t>
  </si>
  <si>
    <t xml:space="preserve">Risk assessment tools; Diagnostic support; Treatment planning; Service-specific order sets; Documentation aids; 
</t>
  </si>
  <si>
    <t xml:space="preserve">Shah 2019 </t>
  </si>
  <si>
    <t>10.4103/0970-258X.295956</t>
  </si>
  <si>
    <t xml:space="preserve">The study combines qualitative methodology to assess uptake, feasibility and effectiveness of the intervention in villages selected for the pilot and quantitative evaluation that examines outcomes in those villages compared to the control villages. After 9 months of implementation, 99 mothers of young infants between the ages of 1 and 4 months and 187 mothers of infants between the ages of 6 and 9 months were interviewed during the household survey to assess the coverage of maternal, newborn and child health services in the project and similar control villages. Fifteen ASHAs were purposively selected and interviewed. </t>
  </si>
  <si>
    <t>45 intervention and 51 control villages of two PHC's in the Jhagadia block of Gujarat, India between August  2013 &amp; Feb 2014</t>
  </si>
  <si>
    <t>India, August 2013 - Feb 2014,</t>
  </si>
  <si>
    <t>Proportion of newborn babies who received at least five home visits by an ASHA within the first month of delivery and two home visits within the first week.</t>
  </si>
  <si>
    <t>11.2 (3.80-32.99)</t>
  </si>
  <si>
    <t>Pattern of utilisation of the intervention components- n (%) of SIM log-ons to access the USSD protocols</t>
  </si>
  <si>
    <t>Qualitative factors explaining observed pattern of mHealth intervention usage</t>
  </si>
  <si>
    <t>Qualitative focus group discussion subthemes</t>
  </si>
  <si>
    <t xml:space="preserve">Subtheme 1: Health worker factors
Health worker demographics- use of facebook, texting, internet varied by age
Personal and work-related needs of health worker- Most FHWs made related phone calls to chat with friends within and outside the CUG or transmit information to their colleagues about work-related matters. For most FHWs, the phones bridged the communication gap at work and relieved the economic burden of having to use personal phones to make work-related phone calls especially in cases of non-functioning or non-existent work phones at the facility
Perceived timeliness of the different intervention components to FHWs needs- The voice mCDRs was perceived to be fast and timely by some FHWs while others thought that the USSD was faster. For those who preferred to make voice calls, they indicated that one was assured of contact with the person who was being called and hence information flow and rapid  response to questions was guaranteed.
Conversion of USSD protocols into ‘mindlines’/tacit knowledge- Initial use of the USSD component of the intervention was higher compared with its use in the subsequent months of intervention implementation. The USSD was used as a tool for revision and a reference to cross-check patient management. Over time, the FHWs memorised the protocols and did not have to refer to the USSD when confronted with cases.
Subtheme 2: Organisational factors
Resource availability of health facilities-In endowed hospitals where specialist obstetricians, paediatricians, doctors and senior midwives were readily available, FHWs found it more convenient to call their colleagues and doctors to review cases rather than check for protocols on their phone via USSD. These hospitals also had many protocols and regular morning meetings as a resource for continuing professional education.
Information communication across the levels of the healthcare system-knowledge about the use of the phones was not readily shared with colleagues who were not present at the training; this included those who were newly posted to health facilities or trainees
Availability and ownership of shared-use phones- Several FGD respondents (ranging from 0% to 70% per group) were unaware of a shared-use phone in their facilities and thus never assessed these phones. Many who were aware of these phones had personalised the phones and used them like individual-use phones
Subtheme 3: Technological factors
Attrition of mobile phones- Over time, respondents reported loss or theft of their individual-use phones usually in public transport vehicles. Most phone theft occurred at home. Project phones were also reported to have malfunctioned; commonly reported problems were charging issues, blank screens, freezing of phones, unresponsive keypads and non-functioning SIM cards. Some respondents also reported not being able to access the USSD platform despite obvious functioning of their project phones
Mobile network quality- For most locations across the study site, the Vodafone network was good. Network quality, however, was poor in several rural areas; FHWs needed to stand or place the intervention phones at specific locations in order to be able to access network
Subtheme 4: Client perception of intervention
In one cluster, respondents indicated that their preference for the voice mCDRs was because clients and their relatives might think that they were engaged in other activities like 
chatting on social media instead of attending to them if they saw them fiddling with their phones. However, when they made phone calls, client could hear that the conversation was about them (the client) and so clients felt that the FHWs were making an additional effort in their interest
</t>
  </si>
  <si>
    <t>IPROB</t>
  </si>
  <si>
    <t xml:space="preserve">Clinical-Decision Support for documentation compliance adherence mechanism on the documentation of the estimated fetal weight and of indications for labor induction in an Electronic Medical Record clinical-decision support system </t>
  </si>
  <si>
    <t>Peripartum management</t>
  </si>
  <si>
    <t>Guideline adherence; standardise care</t>
  </si>
  <si>
    <t xml:space="preserve">Workflow support; point of care alerts/reminders
 </t>
  </si>
  <si>
    <t>Documentation aids; Ticklers</t>
  </si>
  <si>
    <t>Haberman 2009</t>
  </si>
  <si>
    <t>10.1097/AOG.0b013e3181af2cb0</t>
  </si>
  <si>
    <t>prospective pre and post intervention study in control and intervention hospital sites that used the same obstetric electronic medical record system. A compliance adherence mechanism with an enhanced prompting system was installed at the intervention hospital. Both hospitals had the IPROB software in place for more than 4 years before the start of the study. Preintervention rates of documentation of indications for labor induction and estimated fetal weight were established for the 6-month period before the initiation of the intervention. The intervention hospital then instituted the modification of the prompting rules (compliance adherence mechanism), and the control hospital did not. Both hospitals and investigators agreed not to modify the IPROB in any other way during the study period.</t>
  </si>
  <si>
    <t xml:space="preserve">2 large teaching hospitals, each having private attending, clinic attending, and nurse-midwife services. experimental site (Maimonides Medical Center, Brooklyn, NY) and a control site (Baystate Medical Center, Springfield, MA). </t>
  </si>
  <si>
    <t xml:space="preserve">USA, </t>
  </si>
  <si>
    <t>Difference in the rate of change in percentage of records with completed documentation pre and post intervention, control vs intervention sites</t>
  </si>
  <si>
    <t>Pre vs post intervention site OR, 95% CI= 3.313 (2.49-3.95) 9=0.001
Pre vs post control site OR, 95% CI= 0.41 (0.32, 0.53) P=0.001
difference in the rate of change in documentation between the intervention and control hospital was highly significant (P&lt;.001) (no value given)</t>
  </si>
  <si>
    <t>Preintervention= 260/619, Postintervention=499/719</t>
  </si>
  <si>
    <t>339/588, Postintervention=300/622</t>
  </si>
  <si>
    <t>M4</t>
  </si>
  <si>
    <t xml:space="preserve">Performance of the M4 model for predicting the final outcome of pregnancies resulting from ART that show low β-hCG (LB-ART) in early gestation. </t>
  </si>
  <si>
    <t>Ectopic</t>
  </si>
  <si>
    <t>Better target scarce resources; prevent missed diagnoses; standardise care</t>
  </si>
  <si>
    <t>Expert System</t>
  </si>
  <si>
    <t>Diagnostic support; Risk assessment tools; Laboratory test interpretation</t>
  </si>
  <si>
    <t>Excel</t>
  </si>
  <si>
    <t>Valdera Simbron 2021</t>
  </si>
  <si>
    <t>10.1002/uog.23625</t>
  </si>
  <si>
    <t> prospective single-center cohort study.</t>
  </si>
  <si>
    <t>one site Fundación Jiménez Díaz University Hospital, Madrid, Spain, July 2017 and July 2018</t>
  </si>
  <si>
    <t>Spain, July 2017 - July 2018,</t>
  </si>
  <si>
    <t>Prediction of Ectopic pregnancy</t>
  </si>
  <si>
    <t>60 (43.6-74.4) sens, 79.8 (73.8-84.7) spec</t>
  </si>
  <si>
    <t>sens + spec, % (95%CI)</t>
  </si>
  <si>
    <t>one site Fundación Jiménez Díaz University Hospital, Madrid, Spain, July 2017 and July 2019</t>
  </si>
  <si>
    <t>Prediction of intrauterine pregancy</t>
  </si>
  <si>
    <t>66(51.7-77.8) sens, 86.7 (81.3-90.9) spec</t>
  </si>
  <si>
    <t>one site Fundación Jiménez Díaz University Hospital, Madrid, Spain, July 2017 and July 2020</t>
  </si>
  <si>
    <t>Prediction of failed pregancy of unknown location</t>
  </si>
  <si>
    <t>72.7 (65.3-79) sens, 92.7 (84.9-96.6) spec</t>
  </si>
  <si>
    <t>Bobdiwala 2016</t>
  </si>
  <si>
    <t>https://dx.doi.org/10.1093/humrep/dew105</t>
  </si>
  <si>
    <t>This was a prospective multi-centre cohort study (audit) on consecutive women classified as having a PUL on presentation to the Early Pregnancy Assessment</t>
  </si>
  <si>
    <t xml:space="preserve">Early Pregnancy Assessment Units (EPAU) of three London, UK, hospitals between August 2012 and December 2013. </t>
  </si>
  <si>
    <t>UK, August 2012 - December 2013,</t>
  </si>
  <si>
    <t>N(%) of PUL correctly classified as low risk by M4 model</t>
  </si>
  <si>
    <t>n(%) misclassifications of a high risk PUL as low risk by the M4 model with adverse events</t>
  </si>
  <si>
    <t>m4Change App</t>
  </si>
  <si>
    <t xml:space="preserve">mHeaLTH mobile phone app-based decision support and data collection app intervention for ANC in Nigeria with 4 app modules; client registration, client follow up, lab/ examination and health counselling messages. </t>
  </si>
  <si>
    <t xml:space="preserve">Improve patient satisfaction; guideline adherence; </t>
  </si>
  <si>
    <t xml:space="preserve">point of care alerts/reminders; Order facilitators; Relevant information display; </t>
  </si>
  <si>
    <t>Plan of care alerts; Patient-specific relevant data displays; Condition-specific treatment protocol</t>
  </si>
  <si>
    <t>McNabb 2015</t>
  </si>
  <si>
    <t>10.1371/journal.pone.0123940</t>
  </si>
  <si>
    <t>Pre-post intervention of randomised 10 centre mobile app intervention effect on first time ANC clients. Data collected in exit interviews from 1st time ANC clients over 18</t>
  </si>
  <si>
    <t xml:space="preserve">Abuja and Nasarawa, Nigeria. 10 primary health centres. December 2012 to December 2013. </t>
  </si>
  <si>
    <t>Nigeria, December 2012 - December 2013,</t>
  </si>
  <si>
    <t xml:space="preserve">Adherence to high quality clinical care guidelines using composite score of adherence to a quality score of 25 elements; </t>
  </si>
  <si>
    <t>3.82 (2.98-4.66)</t>
  </si>
  <si>
    <t>mean difference in composite score of adherence (95% CI)</t>
  </si>
  <si>
    <t xml:space="preserve">17.15 (5.19) </t>
  </si>
  <si>
    <t>13.33 (4.69)</t>
  </si>
  <si>
    <t>Pre-post intervention of randomised 10 centre mobile app intervention effect on first time ANC clients. Data collected in exit interviews from 1st time ANC clients over 19</t>
  </si>
  <si>
    <t>Client satisfaction (respondent answering very satisfied)</t>
  </si>
  <si>
    <t>1.602 (1.051, 2.442)</t>
  </si>
  <si>
    <t>M6</t>
  </si>
  <si>
    <t>M6 Triage of Pregnancy of Unknown Location</t>
  </si>
  <si>
    <t>Expert Systems</t>
  </si>
  <si>
    <t>Bobdiwala 2020</t>
  </si>
  <si>
    <t>https://dx.doi.org/10.1002/uog.20420</t>
  </si>
  <si>
    <t>Before and after study</t>
  </si>
  <si>
    <t>January 2015 and January 2017, of consecutive women classified as having a PUL at their first visit to a dedicated EPAU in one of eight participating hospitals in the UK. These comprised four university teaching hospitals (Queen Charlottes' and Chelsea Hospital, St Marys' Hospital, Chelsea and Westminster Hospital and West Middlesex University Hospital (WMUH)) and four district general hospitals (Hillingdon Hospital (HH), North Middlesex Hospital, Wexham Park Hospital and Royal Surrey Hospital)</t>
  </si>
  <si>
    <t>UK, January 2015 - January 2017,</t>
  </si>
  <si>
    <t>Concordance between risk stratification and outcome</t>
  </si>
  <si>
    <t>Sens: 0.948 Spec: 0.304</t>
  </si>
  <si>
    <t>Sensitivity and Specificty</t>
  </si>
  <si>
    <t>Adverse events</t>
  </si>
  <si>
    <t>Deviance from protocol</t>
  </si>
  <si>
    <t>MEWT</t>
  </si>
  <si>
    <t xml:space="preserve">Maternity Early Warning Trigger </t>
  </si>
  <si>
    <t>Trigger referral for critically ill patients, improve clinical outcomes</t>
  </si>
  <si>
    <t>Expert system</t>
  </si>
  <si>
    <t>Risk assessment tools</t>
  </si>
  <si>
    <t>Blumenthal 2021</t>
  </si>
  <si>
    <t>10.1055/s-0040-1721715</t>
  </si>
  <si>
    <t>Before and after intervention comparing implementation of the MEWT tool in 3 sites</t>
  </si>
  <si>
    <t>3 linked hospitals in Southern California including a large volume, acute tertiary care facility in Long Beach, California as well as two smaller volume hospitals in Orange County, California.</t>
  </si>
  <si>
    <t>USA, year not provided,</t>
  </si>
  <si>
    <t xml:space="preserve">Composite of maternal morbidity including new diagnoses, prolonged postpartum stays or unanticipated ICU stays, Unadjusted Incident Rate Ratio </t>
  </si>
  <si>
    <t>1.28 (1.04-1.28)</t>
  </si>
  <si>
    <t>IRR</t>
  </si>
  <si>
    <t xml:space="preserve">Trigger referral for critically ill patients, improve clinical outcomes; prevent missed diagnosis </t>
  </si>
  <si>
    <t>Shields 2016</t>
  </si>
  <si>
    <t>10.1016/j.ajog.2016.01.154</t>
  </si>
  <si>
    <t>Multi-centre controlled before and after intervention</t>
  </si>
  <si>
    <t>6 of 29 centres in the dignity health maternity system, USA, hospitals</t>
  </si>
  <si>
    <t>USA, January 2012 - October 2015,</t>
  </si>
  <si>
    <t>Composite maternal morbidity included CDC criteria with the addition of hemorrhage  dilation and curettage, or ICU admission</t>
  </si>
  <si>
    <t>0.577 (0.522-0.637)</t>
  </si>
  <si>
    <t xml:space="preserve">mCDMSi </t>
  </si>
  <si>
    <t>mHealth clinical decision-making support intervention (mCDMSi). mHealth intervention with 4 elements: phone calls, text messaging, access to the internet, access to an unstructured supplementary service data in Eastern Region of Ghana</t>
  </si>
  <si>
    <t>Guideline adherence; Improve clinical effectivess; Standardise care</t>
  </si>
  <si>
    <t>Diagnostic support; Treatment planning; Laboratory test interpretation</t>
  </si>
  <si>
    <t>SMS</t>
  </si>
  <si>
    <t>Amoakoh 2018</t>
  </si>
  <si>
    <t xml:space="preserve">10.1136/bmjgh-2018-001153 </t>
  </si>
  <si>
    <t xml:space="preserve">A single case study with multiple embedded  subunits of analysis within the context of a cluster  randomised controlled trial of the impact of the mHealth clinical decision-making support intervention (mCDMSi) on neonatal health outcomes in the Eastern Region of  Ghana was performed (RCT had 8 intervention and 8 control clusters). Quantitative results r.e. usage and patterns of usage. Eight Focus group discussions with a total of 54 respondents </t>
  </si>
  <si>
    <t>Ghana. 8 intervention clusters from CRADLE-3 RCT were included in this study.  Aug 2015 and Jan 2017</t>
  </si>
  <si>
    <t>Ghana, August 2015 - January 2017,</t>
  </si>
  <si>
    <t>Primary care, Secondary care or higher,</t>
  </si>
  <si>
    <t>Observed pattern of usage - % of  SIM cards which accessed intervention during the first eight months of intervention implementation</t>
  </si>
  <si>
    <t>Ghana. 8 intervention clusters from CRADLE-3 RCT were included in this study.  Aug 2015 and Jan 2018</t>
  </si>
  <si>
    <t>Difference in proportion of women with BP measurement pre-intervention vs post intervention (intervention vs control)</t>
  </si>
  <si>
    <t>Amoakoh 2019a</t>
  </si>
  <si>
    <t>10.2196/12879</t>
  </si>
  <si>
    <t>Data on system use extracted from server and analysed in intervention clusters within a cluster randomised trial and linked to maternal and neonatal outcomes from District Health Information System</t>
  </si>
  <si>
    <t>74 health facilities (8 intervention arm clusters) of RCT, Eastern region of Ghana from August 2015 to January 2017. Each cluster included at least 1 district hospital but a varying mix of HCs and CHPS. In all, data from 307 mobile phones were analyzed</t>
  </si>
  <si>
    <t>n(%) of total requests made for maternal conditions vs neonatal</t>
  </si>
  <si>
    <t>n(%)</t>
  </si>
  <si>
    <t>75 health facilities (8 intervention arm clusters) of RCT, Eastern region of Ghana from August 2015 to January 2017. Each cluster included at least 1 district hospital but a varying mix of HCs and CHPS. In all, data from 307 mobile phones were analyzed</t>
  </si>
  <si>
    <t xml:space="preserve">change in % total information requests between 1st and 3rd 6 month period </t>
  </si>
  <si>
    <t>1st 6 month intervention period 44.96% (2396/5329)</t>
  </si>
  <si>
    <t>3rd 6 month intervention period: 15.22% (811/5329)</t>
  </si>
  <si>
    <t>Amoakoh 2020</t>
  </si>
  <si>
    <t>10.1186/s12887-020-02378-1</t>
  </si>
  <si>
    <t>Cluster RCT with embedded cross sectional document review in 2 intervention + 2 control clusters before and after intervention</t>
  </si>
  <si>
    <t>4/16 clusters from RCT (one well-resourced and one poorly-resourced cluster were purposively selected from each CRCT arm making two clusters per arm), Eastern Region of Ghana (Hospitals and smaller health facilities) between Aug 2015 and Jan 2017</t>
  </si>
  <si>
    <t>Proportion of recommended care actions adhered to for asphyxia</t>
  </si>
  <si>
    <t>intervention 0.436 (0.275), control 0.745 (0.147)</t>
  </si>
  <si>
    <t>mean adherence score during intervention period % (sd)</t>
  </si>
  <si>
    <t>4/16 clusters from RCT (one well-resourced and one poorly-resourced cluster were purposively selected from each CRCT arm making two clusters per arm), Eastern Region of Ghana (Hospitals and smaller health facilities) between Aug 2015 and Jan 2018</t>
  </si>
  <si>
    <t>Proportion of recommended care actions adhered to for jaundice</t>
  </si>
  <si>
    <t>intervention 0.393 (0.277), control 0.646 (0.082)</t>
  </si>
  <si>
    <t>4/16 clusters from RCT (one well-resourced and one poorly-resourced cluster were purposively selected from each CRCT arm making two clusters per arm), Eastern Region of Ghana (Hospitals and smaller health facilities) between Aug 2015 and Jan 2019</t>
  </si>
  <si>
    <t>Proportion of recommended care actions adhered to for cord sepsis</t>
  </si>
  <si>
    <t>intervention 0.520 (0.110), control 0.538 (0.160)</t>
  </si>
  <si>
    <t>Amoakoh 2019b</t>
  </si>
  <si>
    <t>10.1016/j.eclinm.2019.05.010</t>
  </si>
  <si>
    <t>Cluster RCT implemented in 16 districts (clusters) lasting 18 months.</t>
  </si>
  <si>
    <t>16/26 districts in Eastern Region of Ghana (Hospitals and smaller health facilities) between Aug 2015 and Jan 2017</t>
  </si>
  <si>
    <t>institutional neonatal mortality which included deaths of babies admitted from birth and those (re)admitted from home.</t>
  </si>
  <si>
    <t>2⋅09 (95% CI (1∙00;4∙38); p = 0∙051)</t>
  </si>
  <si>
    <t>Neonatal death, aOR</t>
  </si>
  <si>
    <t xml:space="preserve"> The correlation between the number of USSD requests (maternal and neonatal requests combined) and the total number of deliveries in the intervention clusters was 0∙71 (p = 0∙05). The correlation between the number of USSD neonatal requests and the number of neonatal deaths was 0∙48 (p = 0∙23)</t>
  </si>
  <si>
    <t>MOEWS</t>
  </si>
  <si>
    <t>Modified Obstetric Early Warning System (MOEWS) in managing maternal complications in the peripartum period</t>
  </si>
  <si>
    <t>Trigger referral, optimise selected patients for theatre, Trigger referral for critically ill patients</t>
  </si>
  <si>
    <t>Expert system; Point of care alerts/reminders</t>
  </si>
  <si>
    <t>High-risk state monitoring; Risk assessment tools</t>
  </si>
  <si>
    <t>Mackintosh 2014</t>
  </si>
  <si>
    <t xml:space="preserve">10.1136/bmjqs-2012-001781d </t>
  </si>
  <si>
    <t xml:space="preserve">An ethnographic study using observations (&gt;120 h), semi-structured interviews(n=45) and documentary review was performedin the maternity services in two UK hospitals overa 7-month period. Doctors, midwives andmanagers participated in the study and datawere analysed thematically. Organised thematic-ally and reviewed at regular team meetings. Analysisinvolved working in the first instance iteratively withthe data, taking a ‘bottom-up’ approach. We alsoworked on a more strategic and policy-focused codingframework,23 adopting a deductive approach whichfocused on implementation, benefits and unintendedconsequences of the safety solutions, including theMEOWS.In the second stage of analysis we drew on theframework approach,23 24 which enabled linkagebetween both inductive and deductive coding frames,the clinical literature and sociological theoretical per-spectives. This paper draws on five of the finalthemes: the legitimacy of charting systems, boundarydistinctions, cultural norms, professional jurisdictionsand structural influences </t>
  </si>
  <si>
    <t>The study was carried out in two large inner city maternity service providers purposively selected within the UK NHS, each providing care to around 6000 women a year. Between February to August 2010)</t>
  </si>
  <si>
    <t>UK, February 2010 - August 2010,</t>
  </si>
  <si>
    <t>Secondary care or high,</t>
  </si>
  <si>
    <t xml:space="preserve">three organising themes: (1) thevalue of MEOWS in facilitating response to complications; (2) the design ‘fit’ of the MEOWS in maternity;and (3) contextual influencing factors. </t>
  </si>
  <si>
    <t>Value of MEOWS in facilitating response to complications
Midwives and medical staff generally appeared to accept the setting of the ‘trigger points’. Following introduction of the MEOWS, senior midwifery and medical staff who managed activity on the OU noted the value of the coordinating function of the MEOWS chart. Vital signs previously ‘hidden’ within lengthy prose were made visible, providing benefit for senior staff such as the following midwife who needed to come up to speed with trends developing over time
Design ‘fit’ of the MEOWS
The MEOWS did not appear to ‘fit’ or add value uniformly across the maternity care pathway. Three areasemerged as distinctive: during labour, high dependency care and the postnatal period
Contextual influencing features: Contextual features (leadership and governance, supervision and support, audit monitoring and feedback) also influenced staff’s perceptions of the value of the MEOWS.</t>
  </si>
  <si>
    <t>Modified Early Obstetric Warning System (MEOWS) in managing maternal complications in the peripartum period</t>
  </si>
  <si>
    <t>Trigger referral, better target scarce resources, optimise selected patients for theatre, Trigger referral for critically ill patients</t>
  </si>
  <si>
    <t>Merriel 2016</t>
  </si>
  <si>
    <t>https://dx.doi.org/10.1002/ijgo.12028</t>
  </si>
  <si>
    <t>Before and after single site study following implementation of MOEWS</t>
  </si>
  <si>
    <t>Mpilo Central Hospital Zimbabwe. 10000 deliveries per year, 18% c-section, year 2013</t>
  </si>
  <si>
    <t>Zimbabwe, 2013,</t>
  </si>
  <si>
    <t>Proportion of women with observations that would trigger a warning who have a recorded action responding to observation, Odds ratio</t>
  </si>
  <si>
    <t>37.9 (4.7, 306.5)</t>
  </si>
  <si>
    <t>Embedded and owned as part of local education programme. High throughput single center</t>
  </si>
  <si>
    <t xml:space="preserve">NEWS score </t>
  </si>
  <si>
    <t>NEWs tool for the management of obstetrics patients in off-work hours.</t>
  </si>
  <si>
    <t xml:space="preserve">Trigger referral for critically ill patients, improve clinical outcomes; prevent missed diagnosis; improve safety; </t>
  </si>
  <si>
    <t xml:space="preserve">Risk assessment tools; Treatment planning; </t>
  </si>
  <si>
    <t>Sheikh 2017</t>
  </si>
  <si>
    <t>https://jpma.org.pk/article-details/8054?article_id=8054</t>
  </si>
  <si>
    <t>Implementation Audit- comparative clinical study . Prospective and retrospective review of medical records of all patients who had emergency C-section before (September-December 2013) and after (April-August 2014) the implementation of NEWS was conducted.</t>
  </si>
  <si>
    <t xml:space="preserve">Aga Khan Hospital for Women and Children, Karachi, India, September 2013 to August 2014, </t>
  </si>
  <si>
    <t xml:space="preserve">India, September 2013 - August 2014, </t>
  </si>
  <si>
    <t>Patients transfer to higher care (maternal)</t>
  </si>
  <si>
    <t>0 (p&gt;0.99)</t>
  </si>
  <si>
    <t>Blood transfusion (maternal)</t>
  </si>
  <si>
    <t>0 p&gt;0.15)</t>
  </si>
  <si>
    <t>Babies transfer to higher care (neonatal)</t>
  </si>
  <si>
    <t>2 (p=0.49)</t>
  </si>
  <si>
    <t>Apgar score at 1 minutes of birth (neonatal)</t>
  </si>
  <si>
    <t>m(SD)</t>
  </si>
  <si>
    <t>7.77±.95 after implementation (p=0.12),</t>
  </si>
  <si>
    <t>7.94±.56 before implemenation</t>
  </si>
  <si>
    <t>Apgar score at 5 minutes of birth (neonatal)</t>
  </si>
  <si>
    <t>9.00±.56 (p=0.22)</t>
  </si>
  <si>
    <t xml:space="preserve">9.08±.33 after </t>
  </si>
  <si>
    <t>postpartum dTAP vaccination ordering</t>
  </si>
  <si>
    <t>Computer-based clinical decision-support algorithm to increase Tdap vaccine to postpartum women according to Advisory Committee of Immunization Practices guidelines</t>
  </si>
  <si>
    <t>Preventative care</t>
  </si>
  <si>
    <t xml:space="preserve">Guideline adherence; standardise care </t>
  </si>
  <si>
    <t xml:space="preserve">Order facilitators; </t>
  </si>
  <si>
    <t xml:space="preserve">Subsequent or corollary orders; </t>
  </si>
  <si>
    <t>Trick 2010</t>
  </si>
  <si>
    <t xml:space="preserve">10.1097/AOG.0b013e3181e40a9f </t>
  </si>
  <si>
    <t>before and after study of hospitalised postpartum women.  the preintervention period was during October 1, 2008, through January 14, 2009; the postintervention period was during January 15, 2009, through April 30, 2009.</t>
  </si>
  <si>
    <t>Stroger Hospital (formerly Cook County Hospital), a 464-bed, public teaching hospital located in the city of Chicago. Oct 2008- April 2009</t>
  </si>
  <si>
    <t>USA, January 2009 - April 2009,</t>
  </si>
  <si>
    <t xml:space="preserve">rate of Tdap vaccination </t>
  </si>
  <si>
    <t>absolute increase in vaccinate rate before and after (%)</t>
  </si>
  <si>
    <t>PANDA</t>
  </si>
  <si>
    <t>The PANDA (Pregnancy And Newborn Diagnosis Assessment) system is an easy-to-use mHealth system created to support community healthcare workers in education, screening, diagnosis, and management decisions with respect to ANC. PANDA is a telemedicine system based on mobile technology that incorporates the WHO recommendations for ANC. The telemedicine system consists of three linked components. 1. PANDA Phone: The system includes a smartphone with an Android iconbased application that enables health personnel to collect patient information including medical and obstetric history, to support clinical screening and provide a guide for dispensing health education. 2. PANDA point of care: This component is a solar backpack with photovoltaic power that contains diagnostic devices to test for blood pressure, fever, or to take measurements such as maternal height and weight as well as uterine fundal height. Furthermore, the ForaDuo combined test is used to screen for diabetes; SD Bioline diagnostic tests screen for HIV, syphilis, and malaria; and the Bi-Trumed device is used to detect anaemia. 3. PANDA medical unit: A Java-based software system is hosted in the referral hospital, allowing doctors to check the data, create a clinical chart with individual patient characteristics, and assign a pregnancy risk level to each patient.</t>
  </si>
  <si>
    <t>standardise care; improve clinical effectiveness; Patient empowerment and education</t>
  </si>
  <si>
    <t>Diagnostic support</t>
  </si>
  <si>
    <t>SW</t>
  </si>
  <si>
    <t>Benski 2017</t>
  </si>
  <si>
    <t xml:space="preserve">10.1177/1357633X16653540
</t>
  </si>
  <si>
    <t xml:space="preserve"> a cross-sectional pilot study was conducted in Ambanja District, Madagascar, in which ANC using PANDA was provided to 100 pregnant women. The collected data were transmitted to a database in the referral hospital to create individual electronic patient records. Accuracy and completeness of the data were closely controlled. The PANDA software was assessed and the number of abnormal results, treatments performed, and participants requiring referral to health care facilities were monitored.</t>
  </si>
  <si>
    <t>From January to March 2015, Saint Damian Health Centre, a private non-profit clinic which collaborates with the Ministry of Health to provide ANC at 13 health dispensaries in rural areas. Dispensaries are small, peripheral health posts in rural areas that are staffed with a nurse or midwife who can manage basic health problems and refer more serious problems to the next level, in this case the hospital.A public hospital provides ANC for women living in the city of Ambanja.</t>
  </si>
  <si>
    <t>Madagascar, January 2015 - March 2015,</t>
  </si>
  <si>
    <t>Low,</t>
  </si>
  <si>
    <t>number of alert messages identifying abnormal results requiring treatment or referral to hospital n(%)</t>
  </si>
  <si>
    <t>Prenatal genetic testing tool</t>
  </si>
  <si>
    <t>Computerized Interactive Prenatal Genetic Testing Decision-Assisting Tool in USA</t>
  </si>
  <si>
    <t>Patient empowerment and education; improve patient satisfaction; provide information on risks and benefits</t>
  </si>
  <si>
    <t>Prognostic tool; risk assessment tool;</t>
  </si>
  <si>
    <t>Software program;</t>
  </si>
  <si>
    <t xml:space="preserve">Kuppermann 2009 </t>
  </si>
  <si>
    <t>10.1097/AOG.0b013e31818e7ec4</t>
  </si>
  <si>
    <t>Individual RCT testing effect on decision making of decision aid. Questionnaires collected data at immediately before randomisation, after use of the intervention, 1-2 weeks after intervention and 26-30 weeks of gestation</t>
  </si>
  <si>
    <t>participants were recruited from obstetrics clinics and practices affiliated with the University of California, San Francisco, Medical Center; San Francisco General Hospital; Kaiser Permanente Northern California; and California Pacific Medical Center between April 2001 and April 2003</t>
  </si>
  <si>
    <t>USA, April 2001 - April 2003,</t>
  </si>
  <si>
    <t xml:space="preserve">ANC, </t>
  </si>
  <si>
    <t>Correct estimation of personal miscarriage risk</t>
  </si>
  <si>
    <t>participants were recruited from obstetrics clinics and practices affiliated with the University of California, San Francisco, Medical Center; San Francisco General Hospital; Kaiser Permanente Northern California; and California Pacific Medical Center between April 2001 and April 2004</t>
  </si>
  <si>
    <t>Correct estimation of personal trisomy21 risk</t>
  </si>
  <si>
    <t>participants were recruited from obstetrics clinics and practices affiliated with the University of California, San Francisco, Medical Center; San Francisco General Hospital; Kaiser Permanente Northern California; and California Pacific Medical Center between April 2001 and April 2005</t>
  </si>
  <si>
    <t>Knowledge score, cohen's d</t>
  </si>
  <si>
    <t>participants were recruited from obstetrics clinics and practices affiliated with the University of California, San Francisco, Medical Center; San Francisco General Hospital; Kaiser Permanente Northern California; and California Pacific Medical Center between April 2001 and April 2006</t>
  </si>
  <si>
    <t>Satisfaction score, cohen's d</t>
  </si>
  <si>
    <t>participants were recruited from obstetrics clinics and practices affiliated with the University of California, San Francisco, Medical Center; San Francisco General Hospital; Kaiser Permanente Northern California; and California Pacific Medical Center between April 2001 and April 2007</t>
  </si>
  <si>
    <t>reduce</t>
  </si>
  <si>
    <t>Carlson 2019</t>
  </si>
  <si>
    <t>10.1038/s41436-018-0283-2</t>
  </si>
  <si>
    <t>This is a randomized controlled noninferiority non blinded trial of pregnant women at ≤22 weeks. Women who were scheduled for GC were randomly allocated to Group 1 with genetic counseling alone (n= 105) and Group 2 with decision aid use only (n=92). A noninferiority limit of 1 question different on a 12 point questionnaire was selected as a clinically relevant difference.</t>
  </si>
  <si>
    <t>North Carolina- three prenatal diagnosis clinics January - October of 2017</t>
  </si>
  <si>
    <t>USA, January 2017 - October 2017,</t>
  </si>
  <si>
    <t xml:space="preserve">mean (SD) Maternal Serum Screening Knowledge Questionnaire (12 point scale) DA vs GC </t>
  </si>
  <si>
    <t>p= 0.306</t>
  </si>
  <si>
    <t>mean (SD)</t>
  </si>
  <si>
    <t>10.4 (2.4)</t>
  </si>
  <si>
    <t>10.6 (1.9)</t>
  </si>
  <si>
    <t>qCTG</t>
  </si>
  <si>
    <t>Omniview-SisPorto program- continuous cardiotocographic monitoring during labor with computer analysis and real-time alerts in UK</t>
  </si>
  <si>
    <t>prevent missed diagnoses; Trigger referral for critically ill patients; standardise care; improve clinical effectiveness</t>
  </si>
  <si>
    <t>Treatment planning; Laboratory test interpretation</t>
  </si>
  <si>
    <t>Lopes-Pereira 2018</t>
  </si>
  <si>
    <t>https://doi.org/10.1016/j.ajog.2018.12.037</t>
  </si>
  <si>
    <t>Before-and-after comparison cohort of all patients in hospital extracted from electronic patient record</t>
  </si>
  <si>
    <t>Single center Portuguese hospital from Jan 2001 to Dec 2014</t>
  </si>
  <si>
    <t>Portugal, January 2001 - December 2014,</t>
  </si>
  <si>
    <t>Hypoxic Ischamic Encelopathy in non-elective births</t>
  </si>
  <si>
    <t>0.42 (0.29,0.61)</t>
  </si>
  <si>
    <t>Risk ratio HIE events pre and post implementation</t>
  </si>
  <si>
    <t xml:space="preserve">2.4% (1.9-3.1) post </t>
  </si>
  <si>
    <t>5.8% (4.4,7.7) pre</t>
  </si>
  <si>
    <t>Nonelective Caesarian Section delivery</t>
  </si>
  <si>
    <t>0.91 (0.87-0.95)</t>
  </si>
  <si>
    <t>Risk ratio CD events pre-post implementation</t>
  </si>
  <si>
    <t xml:space="preserve">19.2 (18.8,19.7) post </t>
  </si>
  <si>
    <t>21.6 (20.7,22.4) pre</t>
  </si>
  <si>
    <t>quantitative Cardiotocogram management program and algorithm in a Bulgarian Hospital</t>
  </si>
  <si>
    <t>standardise care; improve clinical effectiveness</t>
  </si>
  <si>
    <t>Ignatov 2016</t>
  </si>
  <si>
    <t>https://doi.org/10.1016/j.ejogrb.2016.08.023</t>
  </si>
  <si>
    <t>Individual RCT from 2008-2011 at a single site tertiary maternity hospital in Sofia which delivered ~4000 babies per year</t>
  </si>
  <si>
    <t>single site tertiary maternity hospital, ~4000 babies per year from 2008-2011, Sofia, Bulgaria</t>
  </si>
  <si>
    <t>Bulgaria, 2008 - 2011,</t>
  </si>
  <si>
    <t>incidence of hypoxia, risk ratio</t>
  </si>
  <si>
    <t>0.53 (0.33, 0.84)</t>
  </si>
  <si>
    <t>Unadjusted RR</t>
  </si>
  <si>
    <t>incidence of acidemia, risk ratio</t>
  </si>
  <si>
    <t>0.31 (0.12, 0.84)</t>
  </si>
  <si>
    <t>cesarean delivery, risk ratio</t>
  </si>
  <si>
    <t>0.62 (0.45, 0.85)</t>
  </si>
  <si>
    <t>forceps extraction, risk ratio</t>
  </si>
  <si>
    <t>0.50 (0.09, 2.71)</t>
  </si>
  <si>
    <t>https://www.cochranelibrary.com/central/doi/10.1002/central/CN-00841513/full</t>
  </si>
  <si>
    <t>Single centre individually randomised RCT of a CDSS for interpreting CTG</t>
  </si>
  <si>
    <t>Chance of c-section</t>
  </si>
  <si>
    <t>1.868 (0.954, 3.657)</t>
  </si>
  <si>
    <t xml:space="preserve">OR </t>
  </si>
  <si>
    <t>Chance of forceps</t>
  </si>
  <si>
    <t>2.019 (0.18, 22.591)</t>
  </si>
  <si>
    <t>Ignatov 2012</t>
  </si>
  <si>
    <t>Fetal acidosis</t>
  </si>
  <si>
    <t>0.491 (0.088, 2.736)</t>
  </si>
  <si>
    <t>Omniview-SisPorto</t>
  </si>
  <si>
    <t>Software program; EHR</t>
  </si>
  <si>
    <t>Nunes 2017</t>
  </si>
  <si>
    <t>10.1097/AOG.0000000000001799</t>
  </si>
  <si>
    <t xml:space="preserve">Multicenter individually randomised RCT comparing CDSS to standard practice. </t>
  </si>
  <si>
    <t>5 UK hospitals - 3 tertiary care units and 2 district general hospitals all managing high-risk women in labour. August 2011-July 2014</t>
  </si>
  <si>
    <t>UK, August 2011 - July 2014,</t>
  </si>
  <si>
    <t>incidence of fetal metabolic acidosis</t>
  </si>
  <si>
    <t>0.69 (0.36-1.31)</t>
  </si>
  <si>
    <t>Computerised CTG</t>
  </si>
  <si>
    <t>Antepartum cardiotocography with computer analysis interfaced to 2CTG2 system</t>
  </si>
  <si>
    <t xml:space="preserve">Software program; EHR; </t>
  </si>
  <si>
    <t>Saccone 2021</t>
  </si>
  <si>
    <t>10.1016/j.ajogmf.2020.100284</t>
  </si>
  <si>
    <t xml:space="preserve">This was a single centre open-label parallel group nonblinded randomized clinical trial of singletons with high-risk pregnancies admitted for inpatient monitoring between 24 0/7 and 37 6/7 weeks’ gestation. Eligible participants were randomly allocated in a 1:1 ratio to antenatal monitoring with either standard cardiotocography or computerized cardiotocography. Women randomized to the computerized cardiotocography arm received cardiotocographic monitoring with computerized analysis in a central monitoring station. </t>
  </si>
  <si>
    <t xml:space="preserve">Tertiary hospital Federico II University Hospital (Naples, Italy) March 2019 to December 2019. </t>
  </si>
  <si>
    <t>Italy, March 2019 - December 2019,</t>
  </si>
  <si>
    <t>incidence of cesarean delivery</t>
  </si>
  <si>
    <t>1.00; 95% confidence interval, 0.21–4.69)</t>
  </si>
  <si>
    <t>QUALMAT</t>
  </si>
  <si>
    <t>Combined decision-support and performance-based incentives to improve reported client satisfaction with maternal health services in primary facilities through support of WHO maternity and childbirth guidelines</t>
  </si>
  <si>
    <t>improve patient satisfaction; Guideline adherence; Standardise care; improve safety</t>
  </si>
  <si>
    <t>Expert systems; Workflow support</t>
  </si>
  <si>
    <t>Treatment planning; Diagnostic support; Documentation aids</t>
  </si>
  <si>
    <t>Desktop/laptop</t>
  </si>
  <si>
    <t>Saronga 2015</t>
  </si>
  <si>
    <t>10.1186/s12913-015-0780-9</t>
  </si>
  <si>
    <t>Retrospective cost analysis study. Program perspective. Costs incurred by the project were analyzed using Ingredients approach. These costs broadly included vehicle, computers, furniture, facility, CDSS software, transport, personnel, training, supplies and communication. These were grouped into installation and operation cost; recurrent and capital cost; and fixed and variable cost. We assessed the CDSS in terms of its financial and economic cost implications. We also conducted a sensitivity analysis on the estimations.
We broadly grouped cost of CDSS intervention into two categories, installation cost and operation cost. Installation cost category comprised of resources expended before the actual CDSS operation, the time between the decision to implement CDSS and the start of actual operation to the first beneficiary (June 2009-March 2012). Operation cost category comprised of resources expended during actual use of CDSS for MNC services to clients (April 2012- March 2013).</t>
  </si>
  <si>
    <t>six health care centres located in rural Lindi District Council, Tanzania. June 2009- March 2013</t>
  </si>
  <si>
    <t>Tanzania, June 2009 - March 2013,</t>
  </si>
  <si>
    <t>Total financial cost (USD)</t>
  </si>
  <si>
    <t>six health care centres located in rural Lindi District Council, Tanzania. June 2009- March 2014</t>
  </si>
  <si>
    <t>Total economic cost (USD)</t>
  </si>
  <si>
    <t>six health care centres located in rural Lindi District Council, Tanzania. June 2009- March 2015</t>
  </si>
  <si>
    <t xml:space="preserve">Total Economic cost per CDSS contact </t>
  </si>
  <si>
    <t>Saronga 2017</t>
  </si>
  <si>
    <t>10.1186/s12913-017-2457-z</t>
  </si>
  <si>
    <t>This study is a sub-study to QUALMAT study. a quantitative pre (2009)- and post- (2013) intervention cost analysis study (cross-sectional quantitative and was conducted retrospectively). Using health care provider perspective. Cost data of health service provision were collected using structured questionnaire through document reviews, interviews and physical inventory of resources used at the facilities.</t>
  </si>
  <si>
    <t>Tanzanian sites, six health facilities in Lindi rural district, 2009 to 2013</t>
  </si>
  <si>
    <t>Incremental cost of ANC per health centre</t>
  </si>
  <si>
    <t>$25628</t>
  </si>
  <si>
    <t>$10687.2</t>
  </si>
  <si>
    <t>Tanzanian sites, six health facilities in Lindi rural district, 2009 to 2014</t>
  </si>
  <si>
    <t xml:space="preserve">Incremental quality of ANC of health centre </t>
  </si>
  <si>
    <t xml:space="preserve">% change in total ANC observation quality score of health centre </t>
  </si>
  <si>
    <t>effect after intervention 0.92</t>
  </si>
  <si>
    <t>effect before intervention 0.88</t>
  </si>
  <si>
    <t>Tanzanian sites, six health facilities in Lindi rural district, 2009 to 2015</t>
  </si>
  <si>
    <t>ICER (incremental cost of ANC process quality per health center) cost adjusted for inflation,  economic eCDSS cost for ANC</t>
  </si>
  <si>
    <t>post intervention cost $21,869.62</t>
  </si>
  <si>
    <t xml:space="preserve">
pre intervention cost $10,687.62</t>
  </si>
  <si>
    <t>ICER (incremental cost of childbirth per health centre) cost adjusted for inflation, economic cost for childbirth</t>
  </si>
  <si>
    <t>Post intervention cost $18 935</t>
  </si>
  <si>
    <t>Pre-intervention cost $11 061</t>
  </si>
  <si>
    <t>Dalaba 2014</t>
  </si>
  <si>
    <t>doi:10.1371/journal.pone.0106416</t>
  </si>
  <si>
    <t xml:space="preserve">Descriptive cross sectional study &amp; cost analysis of CDSS implementation. Provider perspective for the period between 2009–2013. An ingredients approach where quantities of the resources are multiplied by their unit prices was used to calculate costs. Costs were categorized into personnel, trainings, overheads costs (representing recurrent costs) and equipment costs (representing capital cost). </t>
  </si>
  <si>
    <t>6 primary health care facilities within 2 hours drive of district hospital in Kassena-Nankana District of northern Ghana, 2009-2013</t>
  </si>
  <si>
    <t>Ghana, October 2009 - April 2013,</t>
  </si>
  <si>
    <t>Total financial cost of implementing CDSS</t>
  </si>
  <si>
    <t>Average financial cost per antenatal case using CDSS</t>
  </si>
  <si>
    <t>5595 ANC clients managed using CCDS</t>
  </si>
  <si>
    <t>Average financial cost per labour case using CDSS</t>
  </si>
  <si>
    <t>872 labour clients managed using CDSS</t>
  </si>
  <si>
    <t>Dalaba 2015</t>
  </si>
  <si>
    <t>10.1371/journal.pone.0125920</t>
  </si>
  <si>
    <t xml:space="preserve">Cost-effectiveness analysis  in a before- and after-intervention study. Healthcare provider perspective. </t>
  </si>
  <si>
    <t>12 total Healthcare centres- 6 in Kassena- Nankana district (intervention), and 6 in Builsa district (control) Ghana. (Implementation period October 2009 through April 2013)</t>
  </si>
  <si>
    <t>Incremental health effect (average number of maternal complications detected during antenatal care visits per 1000 visits after-before)</t>
  </si>
  <si>
    <t>per 1000 visits</t>
  </si>
  <si>
    <t>9/1,000 visits before intervention</t>
  </si>
  <si>
    <t>12/1000 visits after intervention</t>
  </si>
  <si>
    <t>Incremental cost (Average ANC services cost, after- before)</t>
  </si>
  <si>
    <t>$</t>
  </si>
  <si>
    <t>14975 before intervention</t>
  </si>
  <si>
    <t>18401 after intervention</t>
  </si>
  <si>
    <t>ICER: (average cost per pregnancy complication detected in ANC services using CDSS)</t>
  </si>
  <si>
    <t>Sukums 2015</t>
  </si>
  <si>
    <t>10.1016/j.ijmedinf.2015.05.002</t>
  </si>
  <si>
    <t>Sub-study within QUALMAT project. Longitudinal study employing mixed methods conducted from Oct 2011 to Dec 2013 in Ghana &amp; Tanzania. Data collection via survey  &amp; structured interview of healthcare worrkers providing maternal &amp; child health at study sites, 10 and 18 months post implementation of the CDSS. 3 different methods: Structured questionaire surveys, electronic &amp; paper based project monitoring tools for eCDSS use &amp; interviews &amp; reports from trainings &amp; supervision visits. FITT framework thematic analysis</t>
  </si>
  <si>
    <t>Kassena-Nankana district Ghana and Linid rural district Tanzania. In each country 6 rural PHC facilities from each study district were chosen as QUALMAT intervention sites and were included in this study. Oct 2011 to Dec 2013.</t>
  </si>
  <si>
    <t>Ghana; Tanzania, October 2011 - December 2013,</t>
  </si>
  <si>
    <t>ANC, Intrapartum,</t>
  </si>
  <si>
    <t>ANC clients managed with CDSS (Ghana)</t>
  </si>
  <si>
    <t>number (%) of total ANC clients in Ghana managed with CDSS</t>
  </si>
  <si>
    <t>ANC clients managed with CDSS (Tanzania)</t>
  </si>
  <si>
    <t>number (%) of total ANC clients in Tanzania managed with CDSS</t>
  </si>
  <si>
    <t>Delivery clients managed with CDSS (Ghana)</t>
  </si>
  <si>
    <t>number (%) of total delivery clients in Ghana managed with CDSS</t>
  </si>
  <si>
    <t>Delivery clients managed with CDSS (Tanzania)</t>
  </si>
  <si>
    <t>number (%) of total delivery clients in Tanzania managed with CDSS</t>
  </si>
  <si>
    <t>Zakane 2017</t>
  </si>
  <si>
    <t>10.5210/ojphi.v9i2.7905</t>
  </si>
  <si>
    <t xml:space="preserve">CDSS users in  six healthcare facilities in rural Burkina Faso. The implementation of CDSS started in 2012 at six peripheral healthcare facilities with a total of 25 users. The six healthcare facilities (with the CDSS) were situated between 25 to 45 km from the district hospital. Implementation and study period June 2012 - April 2014. The  workshop  took  place  in  Nouna  health  district  in  Burkina  Faso  in  March  2014. </t>
  </si>
  <si>
    <t>Burkina Faso, June 2012 - April 2014,</t>
  </si>
  <si>
    <t>Total ANC visits managed with CDSS during implementation &amp; study period (June 2012 - April 2014)</t>
  </si>
  <si>
    <t>Qual: Users’  experiences  of  the  CDSS (Theme 1. Inhibiting factors in the use of the CDSS)</t>
  </si>
  <si>
    <t>Subthemes:
1.1 Working environment as a basic condition to use the CDSS: erratic maintenance and lack of computers (Hardware and software problems with the computer, Unreliable supply of electricity, Shortage of computers)
1.2 Work process: The CDSS does not fit into the workflow in routine work
1.3 Software design: Feedback on statistical data for performance and poor user-friendliness (Poor user-friendliness of the partograph)
1.4 Training and knowledge: Lack of training in maternal care and computer use (Lack of continuous training in maternal care, Need of more training in handling computers and in CDSS usage)
1.5 Organization and leadership: motivation and communication (Turnover of users and lack of incentives, Communication and leadership)</t>
  </si>
  <si>
    <t>Qual: Users’  experiences  of  the  CDSS (Theme 2. Learning factors in the use of the CDSS)</t>
  </si>
  <si>
    <t>2.1 Individual learning: Skills in computer use and in obstetrics (Gaining skills in the usage of computers, Learn from the CDSS registered data, from alerts and incorporate documentation)
2.2 Organizational learning: improvement of quality of care and eager to use technology (Improved quality in maternal care, A desire to experiment with new technology)</t>
  </si>
  <si>
    <t>Aninanya 2021</t>
  </si>
  <si>
    <t>10.1371/journal.pone.0249778</t>
  </si>
  <si>
    <t>Non-randomised intervention in 6 primary healthcare facilities in KND, 6 control facilities observed in neighbouring Builsa. Exit surveys of approx 15 minutes of service clients
quasi-experimental</t>
  </si>
  <si>
    <t>6 facilities in each of Kassena-Nankana (KND) and Builsa districts in the Upper East Region of Ghana. KND Intervention, Builsa Control. April 2012-2014.</t>
  </si>
  <si>
    <t>Ghana, April 2012 - 2014,</t>
  </si>
  <si>
    <t>ANC technical performance change in scores, before&amp;after, control&amp;intervention</t>
  </si>
  <si>
    <t>0.142, p=0.006</t>
  </si>
  <si>
    <t>Composite score, Difference in differences</t>
  </si>
  <si>
    <t>before: mean 0.560, after: mean 0.521</t>
  </si>
  <si>
    <t>before n=341, after n=378</t>
  </si>
  <si>
    <t>before: mean 0.580, after: mean 0.643</t>
  </si>
  <si>
    <t>before n=368, after n=362</t>
  </si>
  <si>
    <t>ANC client provider interaction change in scores, before&amp;after, control&amp;intervention</t>
  </si>
  <si>
    <t>0.152, p=0.001</t>
  </si>
  <si>
    <t>before: mean = 0.648, after: mean= 0.889</t>
  </si>
  <si>
    <t>before n=341, after n=379</t>
  </si>
  <si>
    <t>before mean: 0.607, after mean: 0.696</t>
  </si>
  <si>
    <t>before n=368, after n=363</t>
  </si>
  <si>
    <t>ANC provider availability change in scores, before&amp;after, control&amp;intervention</t>
  </si>
  <si>
    <t>0.173, p=0.001</t>
  </si>
  <si>
    <t>before mean: 0.634, after mean: 0.556</t>
  </si>
  <si>
    <t>before n=341, after n=380</t>
  </si>
  <si>
    <t>before mean = 0.634, after mean = 0.556</t>
  </si>
  <si>
    <t>before n=368, after n=364</t>
  </si>
  <si>
    <t>ANC general satisfaction change in scores, before&amp;after, control&amp;intervention</t>
  </si>
  <si>
    <t>0.058, p=0.014</t>
  </si>
  <si>
    <t>before mean: 0.919, after mean= 0.947</t>
  </si>
  <si>
    <t>before n=341, after n=381</t>
  </si>
  <si>
    <t>before mean= 0.965, after mean= 0.959</t>
  </si>
  <si>
    <t>before n=368, after n=365</t>
  </si>
  <si>
    <t>Delivery technical performance change in scores, before&amp;after, control&amp;intervention</t>
  </si>
  <si>
    <t>0.034, p=0.528</t>
  </si>
  <si>
    <t>before mean= 0.979, after mean= 0.966</t>
  </si>
  <si>
    <t>before n= 325, after n= 318</t>
  </si>
  <si>
    <t>before mean= 0.864, after mean= 0.885</t>
  </si>
  <si>
    <t>before n=379, after n= 240</t>
  </si>
  <si>
    <t>Delivery client provider interaction change in scores, before&amp;after, control&amp;intervention</t>
  </si>
  <si>
    <t>0.146, p=0.017</t>
  </si>
  <si>
    <t>before mean= 0.767, after mean= 0.994</t>
  </si>
  <si>
    <t>before n= 325, after n= 319</t>
  </si>
  <si>
    <t>before mean= 0.792, after mean= 0.872</t>
  </si>
  <si>
    <t>before n=379, after n= 241</t>
  </si>
  <si>
    <t>Delivery provider availability change in scores, before&amp;after, control&amp;intervention</t>
  </si>
  <si>
    <t>0.118, p=0.088</t>
  </si>
  <si>
    <t>before mean= 0.653, after mean= 0.378</t>
  </si>
  <si>
    <t>before n= 325, after n= 320</t>
  </si>
  <si>
    <t>before mean= 0.716, after mean= 0.432</t>
  </si>
  <si>
    <t>before n=379, after n= 242</t>
  </si>
  <si>
    <t>Delivery general satisfaction change in scores, before&amp;after, control&amp;intervention</t>
  </si>
  <si>
    <t>0.072, p=0.017</t>
  </si>
  <si>
    <t>before mean= 0.990, after mean= 0.980</t>
  </si>
  <si>
    <t>before n= 325, after n= 321</t>
  </si>
  <si>
    <t>before mean= 0.919, after mean= 0.980</t>
  </si>
  <si>
    <t>before n=379, after n= 243</t>
  </si>
  <si>
    <t>Mensah 2015</t>
  </si>
  <si>
    <t>10.3402/gha.v8.25756</t>
  </si>
  <si>
    <t>one-sequence, two-phase (before &amp; after), parallel group intervention using observational time-motion assessment focusing on major task categories performed by health care providers. Pre &amp; post intervention surveys. (i.e. process evaluation study). Researchers direct observation of healthcare providers involved in the provision of ANC at the study sites. preimplementation survey  2 months oct-dec 2011, postimplementation 2 months Sept -Nov 2013.</t>
  </si>
  <si>
    <t>24 QUALMAT sites; 12 intervention &amp; 12 non-intervention primary health care facilities in two resource limited districts in Ghana &amp; Tanzania. 2009 and 2014.</t>
  </si>
  <si>
    <t>Ghana; Tanzania, 2009 - 2014,</t>
  </si>
  <si>
    <t>Average duration of ANC visit Ghana intervention sites (pre vs post intervention)</t>
  </si>
  <si>
    <t>Median &amp; IQR (minutes)</t>
  </si>
  <si>
    <t>19.2 (9.0-28.2)</t>
  </si>
  <si>
    <t>7.4 (2.9-9.5)</t>
  </si>
  <si>
    <t>Average duration of ANC visit Ghana non intervention sites (pre vs post intervention)</t>
  </si>
  <si>
    <t>12.7 (6.2-16.5)</t>
  </si>
  <si>
    <t>8.5 (4.5-9.0)</t>
  </si>
  <si>
    <t>Change in length of ANC visits in Ghana between intervention and non-intervention sites, before and after intervention periods</t>
  </si>
  <si>
    <t>0.51 (p=0.06)</t>
  </si>
  <si>
    <t>Adjusted mean difference</t>
  </si>
  <si>
    <t>Average duration of ANC visit Tanzania intervention sites (pre vs post intervention)</t>
  </si>
  <si>
    <t>25.5 (16.4-33.9)</t>
  </si>
  <si>
    <t>15.1 (9.0-17.8)</t>
  </si>
  <si>
    <t>Average duration of ANC visits non intervention sites Tanzania (pre vs post intervention)</t>
  </si>
  <si>
    <t>18.3 (2.0-22.5)</t>
  </si>
  <si>
    <t xml:space="preserve"> 8.8 (5.0-9.0)</t>
  </si>
  <si>
    <t>Change in length of ANC visits in Tanzania between intervention and non-intervention sites, before and after intervention periods</t>
  </si>
  <si>
    <t>0.54 (p=0.26)</t>
  </si>
  <si>
    <t>Frequency of examination performed without prior hx taking Tanzania (pre vs post intervention)</t>
  </si>
  <si>
    <t>Number of examinations conducted without prior hx/total consultations</t>
  </si>
  <si>
    <t>Frequency of examination performed without prior hx taking Ghana (pre vs post intervention)</t>
  </si>
  <si>
    <t>QUiPP app</t>
  </si>
  <si>
    <t>The QUIPP app is a browser based support tool to stratify women into high risk and low risk of pre-term birth</t>
  </si>
  <si>
    <t>Better target scarce resources; prevent missed diagnoses; improve clinical outcomes</t>
  </si>
  <si>
    <t>Diagnostic support; Risk assessment tools; prognostic tools; laboratory test interpretation</t>
  </si>
  <si>
    <t>app; EHR</t>
  </si>
  <si>
    <t>Carlisle 2021</t>
  </si>
  <si>
    <t>10.1186/s12911-021-01681-w</t>
  </si>
  <si>
    <t>Semi-structured telephone interviews (19), Purposive sampling was undertaken, Clinicians (midwives and obstetric doctors) were eligible if they had experience of the QUiPP app as part of TPTL management during the EQUIPTT trial. Thematic analysis was chosen to explore the meaning of the data, through a framework approach. All clinician interviews were conducted between January and March 2019 via telephone and recorded with consent on encrypted digital audio equipment.</t>
  </si>
  <si>
    <t>10 of the 13 EQUIPTT study hospital sites, (geographically situated in three areas across England: London, the South East of England, and the Midlands area of England), January and March 2019</t>
  </si>
  <si>
    <t>UK, January - March 2019,</t>
  </si>
  <si>
    <t>ANC</t>
  </si>
  <si>
    <t>Experience of using the app, how QUIPP changes practice, adoption</t>
  </si>
  <si>
    <t xml:space="preserve">Data analysis revealed three overarching themes: Theme 1: 'experience of using the app' - An accessible and acceptable tool - App threshold felt right - Supportive tool not a clinical crutch Theme 2: 'how QUiPP risk changes practice' - Reconsidering risk - Confidence in clinical decisions - “Better conversations” with women Theme 3: 'successfully adopting QUiPP: context is everything' - Time is of the essence - Training and retaining clinicians - Conflicting attitudes towards change
Clinicians appear to find the QUiPP app an accessible and acceptable clinical tool in the triage process, that QUiPP app scores changed how they perceived TPTL risk and increased their confidence in clinical decision making. Clinicians also felt the QUiPP scores allowed them to have better conversations with women they cared for. Given what is known about the uncertainty and conflict women experience during TPTL and how interactions with professionals impact this stressful experience, these findings support the use of QUiPP in this setting. The ease of QUiPP app implementation varied between hospital sites. Our interviews did not suggest that these difference in implementation were associated with type of hospital unit or clinician qualification. Yet staff shortages, busy acute settings and hospital culture all seemed to affect the degree of success. However, once clinicians started using the app, the majority felt it improved the use of their time. 
</t>
  </si>
  <si>
    <t>Watson 2021</t>
  </si>
  <si>
    <t xml:space="preserve">10.1371/journal.pmed.1003689 </t>
  </si>
  <si>
    <t>Cluster RCT (EQUIPTT) comparing maternity units implementing the app vs those who did not</t>
  </si>
  <si>
    <t>13 maternity units in South and Eastern England (United Kingdom) between March 2018 and February 2019</t>
  </si>
  <si>
    <t>UK, March 2018 - February 2019,</t>
  </si>
  <si>
    <t>Composite of inappropriate admission or discharge decisions of TPTL per woman (% of patients)</t>
  </si>
  <si>
    <t>0.97 (95% CI 0.66-1.42)</t>
  </si>
  <si>
    <t>10.1016/j.midw.2020.102864</t>
  </si>
  <si>
    <t xml:space="preserve">A subset of participants from the EQUIPTT study were asked to complete a questionnaire booklet which was used to evaluate decisional conflict and anxiety. Seven sites were randomised to the QUiPP app intervention (to use as a decision and communication tool) and six sites were randomised to the control (continued their normal practice). The first section of the questionnaire booklet was completed by the woman before her assessment, consisted of demographic and medical information (e.g. maternal age, ethnicity, gestational age, parity, previous preterm birth), symptoms, frequency of symptoms, severity of pain, and a pre-assessment anxiety score. The second section was completed following clinical assessment and included questions on what tests had been undertaken, whether the clinician had used the QUiPP app, the agreed care plan, questionnaires to determine post-assessment anxiety and decisional conflict scores and a free text comment box. The pre and postassessment anxiety scores utilised the Visual Analogue Scale for Anxiety (The scale comprised of a 10 cm horizontal line with ‘not at all anxious’ on the left-hand side, and ‘extremely anxious’ on the right-hand side. Women were asked to mark how anxious they felt on the line ) and The Decisional Conflict Scale measured decisional conflict post assessment (16 statements about the care offered to them following TPTL assessment. </t>
  </si>
  <si>
    <t>13 UK hospitals in London, the South East and the Midlands, March 2018 - February 2019</t>
  </si>
  <si>
    <t>Difference in Visual Analogue Scale for Anxiety (VASA) score change (pre and post assessment) between intervention and control</t>
  </si>
  <si>
    <t>0.84 (1.758, -0.078)</t>
  </si>
  <si>
    <t>mean (95% CI)</t>
  </si>
  <si>
    <t>2.39 (1.67-3.10)</t>
  </si>
  <si>
    <t>1.93 (1.48-2.38)</t>
  </si>
  <si>
    <t>% of women experiencing high decisional conflict post assessment (a decisional conflict score ≥ 37.5 on the Decisional Conflict Scale)</t>
  </si>
  <si>
    <t>0.71 (0.29, 1.76)</t>
  </si>
  <si>
    <t>Risk-stratification protocol for SGA fetuses</t>
  </si>
  <si>
    <t xml:space="preserve">improve safety; improve clinical effectiveness; Standardise care </t>
  </si>
  <si>
    <t xml:space="preserve">Risk assessment tools; Diagnostic support; Treatment planning </t>
  </si>
  <si>
    <t>Veglia 2017</t>
  </si>
  <si>
    <t>10.1002/uog.17544</t>
  </si>
  <si>
    <t>Before and after single site study, retrospective for pre-intervention and prospective post-intervention</t>
  </si>
  <si>
    <t>John Radcliffe, Oxford - tertiary centre delivering &gt;8000 births per year. Pre-intervention study Jan 13-Sept 14, post intervention Oct 14 - April 16</t>
  </si>
  <si>
    <t>UK,  October 2014 - April 2016,</t>
  </si>
  <si>
    <t>neonatal composite adverse outcome: intrauterine or neonatal death; Apgar score &lt; 7 at 5 min; cord arterial pH &lt; 7.10; hypoglycemia (blood glucose &lt; 2.5 mmol/L); and need for ventilation or cooling</t>
  </si>
  <si>
    <t>0.36 (0.18,0.72)</t>
  </si>
  <si>
    <t>NCAO outcomes per group, OR</t>
  </si>
  <si>
    <t>Saving Mothers Score</t>
  </si>
  <si>
    <t>Saving Mothers Score' early obstetric warning score</t>
  </si>
  <si>
    <t>Expert systems; Point of care alerts/ reminders</t>
  </si>
  <si>
    <t>Risk assessment tool; High-risk state monitoring;</t>
  </si>
  <si>
    <t>Chakravarthy 2019</t>
  </si>
  <si>
    <t>https://doi.org/10.4103/JOACC.JOACC_53_18</t>
  </si>
  <si>
    <t>A single-blind, single centre randomized clinical trial design</t>
  </si>
  <si>
    <t>India, single tertiary centre, 2017-2018</t>
  </si>
  <si>
    <t>India, 2017 - 2018,</t>
  </si>
  <si>
    <t>Composite maternal morbidity  (haemorrhage, hypertensive disease, severe anaemia, sepsis and infection, respiratory involvement)</t>
  </si>
  <si>
    <t>0.329, 95% CI (0.195, 0.554)</t>
  </si>
  <si>
    <t xml:space="preserve">SIMPLE study VBAC Decision Aid </t>
  </si>
  <si>
    <t>Risk assessment tools; Treatment planning; Prognostic tools</t>
  </si>
  <si>
    <t xml:space="preserve">Vankan 2019 </t>
  </si>
  <si>
    <t>https://doi.org/10.1371/journal.pone.0222499</t>
  </si>
  <si>
    <t>prospective cohort non-inferiority study</t>
  </si>
  <si>
    <t>September 2012 and September 2014, 6 intervention + 6 control hospitals in the Netherlands</t>
  </si>
  <si>
    <t>Netherlands, September 2012 - September 2014,</t>
  </si>
  <si>
    <t xml:space="preserve">Total VBAC rate </t>
  </si>
  <si>
    <t xml:space="preserve">
0.92 (0.69-1.23)</t>
  </si>
  <si>
    <t>Sinedie</t>
  </si>
  <si>
    <t>Gestational diabetes management in a Spanish hospital</t>
  </si>
  <si>
    <t xml:space="preserve">improve clinical outcomes; better target scarce resources; </t>
  </si>
  <si>
    <t>Medication dosing support; Point-of-care alerts/reminders</t>
  </si>
  <si>
    <t>Medication dose adjustment; Default doses/pick lists; Critical laboratory value checking; Care reminders</t>
  </si>
  <si>
    <t>Phone app; SMS</t>
  </si>
  <si>
    <t>Albert 2020</t>
  </si>
  <si>
    <t>10.1016/j.diabres.2020.108396</t>
  </si>
  <si>
    <t>Before and after implementation study of Sinedie app for remote evaluation of GDM</t>
  </si>
  <si>
    <t>Parc Taulí Hospital Universitari, tertiary obstetric centre in Spain. 31 March to 14 May 2020</t>
  </si>
  <si>
    <t>Spain, March 2020 - May 2020,</t>
  </si>
  <si>
    <t>Change in mean glucose measures between first 3 days and last 3 days of app use</t>
  </si>
  <si>
    <t>1.26 (-3.39, 5.92)</t>
  </si>
  <si>
    <t>mean difference in mg/dl (95% CIs)</t>
  </si>
  <si>
    <t>87.8 (7.77)</t>
  </si>
  <si>
    <t>86.6 (8.76)</t>
  </si>
  <si>
    <t>Parc Taulí Hospital Universitari, tertiary obstetric centre in Spain. 31 March to 14 May 2021</t>
  </si>
  <si>
    <t>mean glucose in first 3 days of use vs last 3 days of app use, 1 hour post prandial</t>
  </si>
  <si>
    <t xml:space="preserve"> -1.49 (-7.37, 4.40)</t>
  </si>
  <si>
    <t>122.8 (9.55)</t>
  </si>
  <si>
    <t>121.3 (11.0)</t>
  </si>
  <si>
    <t>Cabellero 2017</t>
  </si>
  <si>
    <t>https://doi.org/10.1016/j.ijmedinf.2017.02.014</t>
  </si>
  <si>
    <t>Individual randomised trial of 90 patients with gestational diabetes</t>
  </si>
  <si>
    <t xml:space="preserve"> Parc Tauli University Hospital, tertiary obstetric centre in Spain. 17 months duration</t>
  </si>
  <si>
    <t>Spain, No years given,</t>
  </si>
  <si>
    <t>Sensitivity of DMC (Deficient metabolic condition) advising change in therapy</t>
  </si>
  <si>
    <t>Specificity of DMC (Deficient metabolic condition) advising change in therapy</t>
  </si>
  <si>
    <t>OTDA</t>
  </si>
  <si>
    <t>Obstetric Triage Decision Aid (OTDA). Algorithms were developed for two potentially serious conditions in pregnancy: pre-eclampsia and vaginal bleeding &gt;20 weeks gestation. These algorithms consisted of a TDA to assist midwives in the allocation of the appropriate triage score Following use of the decision aid algorithm women were categorised into 4 categories (1-4) which determined the care pathway : the second part of the algorithm was a care plan to assist clinicians to determine the management of patients.</t>
  </si>
  <si>
    <t>standardise care; improve clinical effectiveness; improve safety</t>
  </si>
  <si>
    <t>Documentation aids; Triage tools</t>
  </si>
  <si>
    <t>McCarthy 2013</t>
  </si>
  <si>
    <t>doi:10.1136/emermed-2011-200752</t>
  </si>
  <si>
    <t>observational pre and post interventional study</t>
  </si>
  <si>
    <t>a tertiary maternity hospital in Melbourne, Australia.</t>
  </si>
  <si>
    <t>USA, January 2016 - June 2019,</t>
  </si>
  <si>
    <t>TOLAC decision aid</t>
  </si>
  <si>
    <t>Trial of labour after cesarean (TOLAC) decision aid in USA</t>
  </si>
  <si>
    <t xml:space="preserve">Patient empowerment and education; provide information on risks and benefits; </t>
  </si>
  <si>
    <t xml:space="preserve">Kuppermann 2020 </t>
  </si>
  <si>
    <t>10.1001/jama.2020.5952</t>
  </si>
  <si>
    <t>Individual randomised controlled trial comparing a CDSS compared to standard care between January 2016 and January 2019; follow-up was completed in June 2019.</t>
  </si>
  <si>
    <t>prenatal clinics at the University of California, San Francisco; Massachusetts General Hospital in Boston; Northwestern University Medical Center in Chicago; St Luke’s Women’s Clinic in San Francisco; and Marin Community Clinic in San Rafael, California, January 2016 and June 2019</t>
  </si>
  <si>
    <t>Trial of labour after previous c-section</t>
  </si>
  <si>
    <t>0.94 (0.84-1.05)</t>
  </si>
  <si>
    <t>Interactive DSS to reduce decisional conflict about birth methods in previous cesarean</t>
  </si>
  <si>
    <t>Aid external information acquisition; Patient empowerment and education; improve patient satisfaction; provide information on risks and benefits</t>
  </si>
  <si>
    <t xml:space="preserve">Risk assessment tool; treatment planning; </t>
  </si>
  <si>
    <t xml:space="preserve">Software program; Desktop/laptop; </t>
  </si>
  <si>
    <t>Eden 2014</t>
  </si>
  <si>
    <t>https://doi.org/10.1111/1552-6909.12485</t>
  </si>
  <si>
    <t>Individual RCT comparing a paper based and CDSS decision aid</t>
  </si>
  <si>
    <t>one hospital site, USA, 2005 -2007</t>
  </si>
  <si>
    <t>USA, 2005 - 2007,</t>
  </si>
  <si>
    <t xml:space="preserve">Decision conflict scale </t>
  </si>
  <si>
    <t>Standardised difference between arms in mean difference in decision conflict score, cohen's d</t>
  </si>
  <si>
    <t>Numbers/ frequencies not available in paper</t>
  </si>
  <si>
    <t>Obstetric Triage Decision Aid (OTDA). Triage tool for midwives and nurses using 10 common pregnancy complaints to risk stratify acute pregnancy problems</t>
  </si>
  <si>
    <t>McCarthy 2022</t>
  </si>
  <si>
    <t>https://doi.org/10.1016/j.wombi.2021.06.001</t>
  </si>
  <si>
    <t xml:space="preserve">Single centre post-implementation study </t>
  </si>
  <si>
    <t>General metropolitan hospital, Melbourne, Australia</t>
  </si>
  <si>
    <t>Australia, Aug 2017 - Feb 2018</t>
  </si>
  <si>
    <t>Proportion of maternal presentations with OTDA use</t>
  </si>
  <si>
    <t>Percentage</t>
  </si>
  <si>
    <t>Greater uptake in Maternity Assessment Unit than in Emergency Department</t>
  </si>
  <si>
    <t>Triage tool for midwives and nurses using 10 common pregnancy complaints to risk stratify acute pregnancy problems</t>
  </si>
  <si>
    <t>Australia, Aug 2017 - Feb 2019</t>
  </si>
  <si>
    <t>Difference in time to review of maternity presentation in emergency department in use of ODTA vs non-use</t>
  </si>
  <si>
    <t>Median (minutes)</t>
  </si>
  <si>
    <t>REC-Maternity</t>
  </si>
  <si>
    <t xml:space="preserve">Reproductive Health and Maternity Care e-registry (REC-Maternity). Electronic platform with prenatal care, labour and delivery care, postnatal care modules providing enhanced decision support and case management capacity. </t>
  </si>
  <si>
    <t>Standardise care; improve clinical effectiveness; improve patient satisfaction; Patient empowerment and education;</t>
  </si>
  <si>
    <t xml:space="preserve">Expert system; </t>
  </si>
  <si>
    <t>Maiga 2023</t>
  </si>
  <si>
    <t>https://dx.doi.org/10.1136/bmjopen-2023-074770</t>
  </si>
  <si>
    <t>Cross-sectional post-implementation</t>
  </si>
  <si>
    <t xml:space="preserve">Pilot intervention district for CDSS and a matched control. 35 primary health centres in intervention, 38 in control. </t>
  </si>
  <si>
    <t>Burkina Faso, November 2021</t>
  </si>
  <si>
    <t>Primary Care</t>
  </si>
  <si>
    <t>ANC, IPC, PPC,</t>
  </si>
  <si>
    <t>Care quality processes conducted during appointment</t>
  </si>
  <si>
    <t>Burkina Faso, November 2022</t>
  </si>
  <si>
    <t xml:space="preserve">Satisfaction score </t>
  </si>
  <si>
    <t>17 (95% CI: 10 to 22)</t>
  </si>
  <si>
    <t>94 (95% CI: 91 to 97)</t>
  </si>
  <si>
    <t xml:space="preserve">77 (95% CI: 73 to 82) </t>
  </si>
  <si>
    <t xml:space="preserve">Maternal </t>
  </si>
  <si>
    <t>Opioid Personalised Prescription Protocol</t>
  </si>
  <si>
    <t>CDSS to decrease the morphine equivalents prescribed while still adequately controlling pain after cesearean delivery</t>
  </si>
  <si>
    <t xml:space="preserve">improve safety; standardise care; </t>
  </si>
  <si>
    <t xml:space="preserve">Medication dosing support; Order facilitators; </t>
  </si>
  <si>
    <t>Medication dose adjustment; Subsequent or corollary orders;</t>
  </si>
  <si>
    <t>Imo 2024</t>
  </si>
  <si>
    <t>https://doi.org/10.1016/j.ajog.2023.09.092</t>
  </si>
  <si>
    <t>Prospective pre and post implementation cohort study</t>
  </si>
  <si>
    <t>1 secondary hospital site, Texas, 1 cohort before implementation (March 2021-May 2021), 1 cohort after implementation (May 2022-June 2022)</t>
  </si>
  <si>
    <t>United States, March 2021-June 2022</t>
  </si>
  <si>
    <t>IPC, PPC,</t>
  </si>
  <si>
    <t>Total morphine milligram equivalents (MMEs) prescribed at discharge</t>
  </si>
  <si>
    <t>median (IQR)</t>
  </si>
  <si>
    <t>37.5 (0–75)</t>
  </si>
  <si>
    <t>135 (135–135)</t>
  </si>
  <si>
    <t>Opioids prescribed at discharge</t>
  </si>
  <si>
    <t>0 (0,0.01)</t>
  </si>
  <si>
    <t>SMARThealth Pregnancy</t>
  </si>
  <si>
    <t xml:space="preserve"> A traffic light system to highlight issues of concern requiring immediate referral and management</t>
  </si>
  <si>
    <t xml:space="preserve">Screening </t>
  </si>
  <si>
    <t xml:space="preserve">Trigger referral; Improve safety; </t>
  </si>
  <si>
    <t>Expert system;</t>
  </si>
  <si>
    <t xml:space="preserve">Triage tools; </t>
  </si>
  <si>
    <t>Phone App;</t>
  </si>
  <si>
    <t>Nagraj, 2023</t>
  </si>
  <si>
    <t>https://dx.doi.org/10.2196/44362</t>
  </si>
  <si>
    <t xml:space="preserve">prospective, parallel, unblinded cluster randomized controlled trial (cRCT) with 1:1 allocation </t>
  </si>
  <si>
    <t>4 primary health centres (clusters): 2 in Jhajjar district, Haryana, and 2 in Guntur district, Andhra Pradesh, India;</t>
  </si>
  <si>
    <t>India, Oct 2019-Dec 2020,</t>
  </si>
  <si>
    <t xml:space="preserve">Lower middle, </t>
  </si>
  <si>
    <t xml:space="preserve">Acceptability </t>
  </si>
  <si>
    <t xml:space="preserve">4 main themes: sense-making work done by ASHAs and women to understand the value, impact, and importance of the intervention (coherence); relational work between ASHAs and the wider community to engage with and sustain the intervention practices (cognitive participation); the operational work CHWs undertook to implement the intervention (collective action); and  the reflective practices of CHWs in relation to the intervention that enabled it to become embedded in their daily work (reflexive monitoring).
Coherence: CHWs were able to understand the value of the intervention practices in relation to previous ways of working
Cognitive participation: The intervention changed the nature of the relationships with other health professionals and pregnant women, with ASHAs gaining recognition of their skills from ANMs and primary care doctors, as well as heightened status within their communities
Collective Action: The operationalization of community-based screening for GDM flattened the professional hierarchy between ANMs and ASHAs, who were required to work together to deliver OGTTs in the community
Reflective monitoring: During the study, ASHAs formed peer support groups to help each other in conducting home visits. This led to reflective practice, problem-solving, and an ability to “learn” through using the mHealth platform
</t>
  </si>
  <si>
    <t>Change in Haemoglobin g/dL</t>
  </si>
  <si>
    <t>1.2 (0.697, 1.703) intervention before vs after, 0.7 (0.161, 1.239) control before vs after</t>
  </si>
  <si>
    <t xml:space="preserve">9.9 (1.7) pre, 11.1 (1.7) post, </t>
  </si>
  <si>
    <t>100 (pre), 78 (post)</t>
  </si>
  <si>
    <t>10.3 (1.7), 9.6 (1.7)</t>
  </si>
  <si>
    <t>100 (pre), 62 (post)</t>
  </si>
  <si>
    <t>Change in systolic blood pressure mmHg</t>
  </si>
  <si>
    <t>40 (36.938, 43.062) intervention before vs after, 42 (38.231, 45.769) control before vs after</t>
  </si>
  <si>
    <t>70 (8.5) pre, 110 (11.6) post</t>
  </si>
  <si>
    <t>101 (pre), 78 (post)</t>
  </si>
  <si>
    <t>70 (9.0) pre, 112 (13.4) post</t>
  </si>
  <si>
    <t>101 (pre), 62 (post)</t>
  </si>
  <si>
    <t>PIDA</t>
  </si>
  <si>
    <t>Pregnancy in IBD Decision Aid (PIDA). Patient facing decision aid to support family planning for women with inflammatory bowel disease at a range of different stages</t>
  </si>
  <si>
    <t>Patient empowerment and education</t>
  </si>
  <si>
    <t>Expert System; Relevant Information display;</t>
  </si>
  <si>
    <t>Treatment planning; context-sensitive information retrieval</t>
  </si>
  <si>
    <t>Website</t>
  </si>
  <si>
    <t>Wang 2022</t>
  </si>
  <si>
    <t>https://doi.org/10.1007/s10620-022-07494-9</t>
  </si>
  <si>
    <t>Before and after effectiveness study and clinician survey with after component taking place 2 weeks following intervention</t>
  </si>
  <si>
    <t>IBD clinics at Mount Sinai Hospital, Toronto, Canada, Liverpool Hospital, Sydney, Australia, and social media recruitment</t>
  </si>
  <si>
    <t>Australia, Canada, Denmark, the Netherlands</t>
  </si>
  <si>
    <t>Secondary and above,</t>
  </si>
  <si>
    <t>Decisional conflict score on a 100 point scale</t>
  </si>
  <si>
    <t>Cohen's d</t>
  </si>
  <si>
    <t>23.3 (13.07)</t>
  </si>
  <si>
    <t>18.99 (17.06)</t>
  </si>
  <si>
    <t>DASH-TOP</t>
  </si>
  <si>
    <t>Decision Analysis in SHared decision making for Thromboprophylaxis during Pregnancy (DASH-TOP). A shared decision-making intervention that included three components: (1) direct choice exercise; (2) preference elicitation exercises and (3) personalised decision analysis</t>
  </si>
  <si>
    <t xml:space="preserve">Expert Systems; </t>
  </si>
  <si>
    <t xml:space="preserve">Risk assessment tools; Triage tools; </t>
  </si>
  <si>
    <t xml:space="preserve">Software program; </t>
  </si>
  <si>
    <t>Humphries, 2023</t>
  </si>
  <si>
    <t xml:space="preserve">Mixed-methods explanatory sequential pilot study, </t>
  </si>
  <si>
    <t>15 individuals with a prior venous thromboembolism who were pregnant or planning pregnancy and had been referred for counselling regarding LMWH, 5 hospital sites n=4 Spain, n=1 in Canada</t>
  </si>
  <si>
    <t>Canada, Spain, Nov 2019- March 2021</t>
  </si>
  <si>
    <t xml:space="preserve">Decisional Conflict Scale </t>
  </si>
  <si>
    <t>22 (11)</t>
  </si>
  <si>
    <t>mean (sd)</t>
  </si>
  <si>
    <t xml:space="preserve">Self-efficacy Scale </t>
  </si>
  <si>
    <t>82 (14)</t>
  </si>
  <si>
    <t xml:space="preserve">Satisfaction with Decision Scale </t>
  </si>
  <si>
    <t>25 (4)</t>
  </si>
  <si>
    <t>Oxytocin Decision Support Checklist</t>
  </si>
  <si>
    <t>Oxytocin decision support checklist to standardize dosing and management of oxytocin by providing nursing staff administering the oxytocin-specific parameters for discontinuing or decreasing the dose of oxytocin, starting resuscitative measures, and notifying the supervising provider</t>
  </si>
  <si>
    <t xml:space="preserve">Improve clinical effectiveness; improve safety; standardise care; </t>
  </si>
  <si>
    <t xml:space="preserve">Point of care alerts/reminders; medication dosing support; </t>
  </si>
  <si>
    <t xml:space="preserve">High-risk state monitoring;  Medication dose adjustment; Indication-based dosing; </t>
  </si>
  <si>
    <t xml:space="preserve">Paper; EHR; </t>
  </si>
  <si>
    <t>Kandahari, 2024</t>
  </si>
  <si>
    <t>https://dx.doi.org/10.1055/a-2278-9119,</t>
  </si>
  <si>
    <t xml:space="preserve">a retrospective cohort study using time points (pre checklist, post paper checklist and post EMR integration) </t>
  </si>
  <si>
    <t>14 maternity hospitals, California, USA</t>
  </si>
  <si>
    <t>United States, Oct 2012- Feb 2017,</t>
  </si>
  <si>
    <t xml:space="preserve">Secondary care or higher, </t>
  </si>
  <si>
    <t>Average oxytocin infusion rate</t>
  </si>
  <si>
    <t xml:space="preserve"> -0.9 (-0.99, -0.81)</t>
  </si>
  <si>
    <t>5.3  (3.2) mU/min</t>
  </si>
  <si>
    <t>6.2 (3.9) mU/min</t>
  </si>
  <si>
    <t>Maximal infusion rate</t>
  </si>
  <si>
    <t xml:space="preserve"> -1.5 (-1.66, -1.34)</t>
  </si>
  <si>
    <t>8.4  (5.6) mU/min</t>
  </si>
  <si>
    <t>9.9  (6.8) mU/min</t>
  </si>
  <si>
    <t>Cumulative dose</t>
  </si>
  <si>
    <t xml:space="preserve"> -384 (-533, -234)</t>
  </si>
  <si>
    <t>4,286  (5,579) mU</t>
  </si>
  <si>
    <t>4,670  (6,174) mU</t>
  </si>
  <si>
    <t>Duration of oxytocin use</t>
  </si>
  <si>
    <t>51 (39, 63)</t>
  </si>
  <si>
    <t xml:space="preserve"> 627 (488) minutes</t>
  </si>
  <si>
    <t xml:space="preserve"> 576  (442) minutes</t>
  </si>
  <si>
    <t>primary care,</t>
  </si>
  <si>
    <t xml:space="preserve">Users were invited to an interactive workshop and plenary session to discuss reasons for use or no-use of the CDSS during the study period (The 13 participants (11 HCWs plus the two members from the district medical office). Data collection consisted of questionnaires, group discussion findings and plenary session findings. </t>
  </si>
  <si>
    <t>System log files were extracted for all pregnancies to identify the proportion of pregnancies where the CDSS was used.</t>
  </si>
  <si>
    <t>Odds Ratio</t>
  </si>
  <si>
    <t>Pre-eclampsia documentation compliance (%) post compared to pre intervention in documentation of past obstetric history, health in pregnancy, headache, visual disturbances, oedema, epigastric pain, fetal movements, how woman feels</t>
  </si>
  <si>
    <t>Antepartum haemorrhage documentation compliance (%) post compared to pre intervention  in documentation in EBL before arrival, past obstetric history, health in pregnancy, EBL on arrival, appearance, how woman feels, blood group, gravida./ para, gestation, placenta position, pain, abdominal tenderness, fetal movements</t>
  </si>
  <si>
    <t>5.24 (1.16, 2.8)</t>
  </si>
  <si>
    <t>3.51 (1.07, 2.37)</t>
  </si>
  <si>
    <t>More experienced midwives had better documentation</t>
  </si>
  <si>
    <t>Vaginal Birth After Caesarean Section (VBAC) decision aid using a prediction model for probability of success given VBAC trial</t>
  </si>
  <si>
    <t>https://doi.org/10.1136/bmjebm-2022-112098</t>
  </si>
  <si>
    <t>Decision Problem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</si>
</sst>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Red]\(&quot;$&quot;#,##0.00\)"/>
  </numFmts>
  <fonts count="37">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sz val="8"/>
      <name val="Calibri"/>
      <family val="2"/>
      <scheme val="minor"/>
    </font>
    <font>
      <sz val="11"/>
      <color rgb="FF444444"/>
      <name val="Calibri"/>
      <family val="2"/>
    </font>
    <font>
      <sz val="11"/>
      <color rgb="FF000000"/>
      <name val="Calibri"/>
      <family val="2"/>
    </font>
    <font>
      <sz val="11"/>
      <color theme="1"/>
      <name val="Calibri"/>
      <family val="2"/>
      <scheme val="minor"/>
    </font>
    <font>
      <i/>
      <sz val="11"/>
      <color theme="1"/>
      <name val="Calibri"/>
      <family val="2"/>
      <scheme val="minor"/>
    </font>
    <font>
      <sz val="11"/>
      <color rgb="FF444444"/>
      <name val="Calibri"/>
      <family val="2"/>
      <scheme val="minor"/>
    </font>
    <font>
      <sz val="10"/>
      <color rgb="FF202020"/>
      <name val="Calibri"/>
      <family val="2"/>
      <scheme val="minor"/>
    </font>
    <font>
      <sz val="11"/>
      <color rgb="FF2E2E2E"/>
      <name val="Calibri"/>
      <family val="2"/>
      <scheme val="minor"/>
    </font>
    <font>
      <sz val="11"/>
      <color rgb="FF000000"/>
      <name val="Calibri"/>
      <family val="2"/>
      <scheme val="minor"/>
    </font>
    <font>
      <sz val="11"/>
      <color rgb="FF505050"/>
      <name val="Calibri"/>
      <family val="2"/>
      <scheme val="minor"/>
    </font>
    <font>
      <sz val="11"/>
      <name val="Calibri"/>
      <family val="2"/>
      <scheme val="minor"/>
    </font>
    <font>
      <sz val="11"/>
      <color rgb="FF202020"/>
      <name val="Calibri"/>
      <family val="2"/>
      <scheme val="minor"/>
    </font>
    <font>
      <sz val="11"/>
      <color theme="1"/>
      <name val="Calibri"/>
      <family val="2"/>
    </font>
    <font>
      <sz val="11"/>
      <color rgb="FF444444"/>
      <name val="Calibri"/>
      <family val="2"/>
      <charset val="1"/>
    </font>
    <font>
      <sz val="9"/>
      <color rgb="FF1F1F1F"/>
      <name val="Google Sans"/>
      <charset val="1"/>
    </font>
    <font>
      <sz val="11"/>
      <color rgb="FF1F1F1F"/>
      <name val="Calibri"/>
      <family val="2"/>
      <scheme val="minor"/>
    </font>
    <font>
      <sz val="10"/>
      <color rgb="FF202020"/>
      <name val="Helvetica"/>
      <charset val="1"/>
    </font>
    <font>
      <sz val="11"/>
      <color rgb="FF1F1F1F"/>
      <name val="Google Sans"/>
      <charset val="1"/>
    </font>
    <font>
      <sz val="10"/>
      <color theme="1"/>
      <name val="Calibri"/>
      <family val="2"/>
      <scheme val="minor"/>
    </font>
    <font>
      <sz val="11"/>
      <color rgb="FF212121"/>
      <name val="Calibri"/>
      <family val="2"/>
      <scheme val="minor"/>
    </font>
    <font>
      <sz val="10"/>
      <color rgb="FF000000"/>
      <name val="Calibri"/>
      <family val="2"/>
      <scheme val="minor"/>
    </font>
    <font>
      <u/>
      <sz val="11"/>
      <color theme="10"/>
      <name val="Calibri"/>
      <family val="2"/>
      <scheme val="minor"/>
    </font>
    <font>
      <sz val="9"/>
      <color rgb="FF000000"/>
      <name val="Roboto"/>
    </font>
    <font>
      <sz val="9"/>
      <color rgb="FF1F1F1F"/>
      <name val="Roboto"/>
    </font>
    <font>
      <sz val="10"/>
      <color rgb="FF333333"/>
      <name val="Arial"/>
      <family val="2"/>
    </font>
    <font>
      <sz val="11"/>
      <color rgb="FF242424"/>
      <name val="Calibri"/>
      <family val="2"/>
      <charset val="1"/>
    </font>
    <font>
      <sz val="12"/>
      <color rgb="FF212121"/>
      <name val="Segoe UI"/>
      <family val="2"/>
    </font>
    <font>
      <sz val="11"/>
      <color rgb="FF242424"/>
      <name val="Calibri"/>
      <family val="2"/>
    </font>
    <font>
      <sz val="9"/>
      <color rgb="FF000000"/>
      <name val="Google Sans"/>
      <charset val="1"/>
    </font>
    <font>
      <sz val="11"/>
      <color rgb="FF000000"/>
      <name val="Docs-Calibri"/>
      <charset val="1"/>
    </font>
    <font>
      <sz val="11"/>
      <color theme="1"/>
      <name val="Calibri"/>
      <family val="2"/>
      <charset val="1"/>
    </font>
    <font>
      <sz val="11"/>
      <color rgb="FF444444"/>
      <name val="Calibri"/>
      <family val="2"/>
      <charset val="1"/>
      <scheme val="minor"/>
    </font>
    <font>
      <sz val="11"/>
      <color rgb="FF333333"/>
      <name val="Calibri"/>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rgb="FFD9E1F2"/>
        <bgColor rgb="FFD9E1F2"/>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rgb="FF000000"/>
      </bottom>
      <diagonal/>
    </border>
    <border>
      <left/>
      <right style="thin">
        <color indexed="64"/>
      </right>
      <top/>
      <bottom style="thin">
        <color rgb="FF000000"/>
      </bottom>
      <diagonal/>
    </border>
    <border>
      <left/>
      <right/>
      <top style="thin">
        <color rgb="FF000000"/>
      </top>
      <bottom/>
      <diagonal/>
    </border>
    <border>
      <left style="thin">
        <color indexed="64"/>
      </left>
      <right/>
      <top style="thin">
        <color rgb="FF000000"/>
      </top>
      <bottom/>
      <diagonal/>
    </border>
    <border>
      <left style="thin">
        <color indexed="64"/>
      </left>
      <right/>
      <top/>
      <bottom/>
      <diagonal/>
    </border>
    <border>
      <left/>
      <right style="thin">
        <color indexed="64"/>
      </right>
      <top style="thin">
        <color rgb="FF000000"/>
      </top>
      <bottom/>
      <diagonal/>
    </border>
    <border>
      <left/>
      <right/>
      <top style="thin">
        <color rgb="FF000000"/>
      </top>
      <bottom style="thin">
        <color rgb="FF000000"/>
      </bottom>
      <diagonal/>
    </border>
    <border>
      <left style="thin">
        <color indexed="64"/>
      </left>
      <right/>
      <top style="thin">
        <color indexed="64"/>
      </top>
      <bottom/>
      <diagonal/>
    </border>
    <border>
      <left style="thin">
        <color rgb="FFCCCCCC"/>
      </left>
      <right style="thin">
        <color rgb="FFCCCCCC"/>
      </right>
      <top style="thin">
        <color rgb="FF000000"/>
      </top>
      <bottom style="thin">
        <color rgb="FF000000"/>
      </bottom>
      <diagonal/>
    </border>
    <border>
      <left style="thin">
        <color rgb="FFCCCCCC"/>
      </left>
      <right style="thin">
        <color rgb="FF000000"/>
      </right>
      <top style="thin">
        <color rgb="FF000000"/>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right style="thin">
        <color rgb="FF000000"/>
      </right>
      <top style="thin">
        <color rgb="FF000000"/>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medium">
        <color rgb="FF000000"/>
      </bottom>
      <diagonal/>
    </border>
    <border>
      <left style="thin">
        <color rgb="FF000000"/>
      </left>
      <right/>
      <top/>
      <bottom style="thin">
        <color indexed="64"/>
      </bottom>
      <diagonal/>
    </border>
    <border>
      <left style="thin">
        <color rgb="FF000000"/>
      </left>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indexed="64"/>
      </top>
      <bottom/>
      <diagonal/>
    </border>
    <border>
      <left/>
      <right/>
      <top style="thin">
        <color theme="4" tint="0.39997558519241921"/>
      </top>
      <bottom style="thin">
        <color theme="4" tint="0.39997558519241921"/>
      </bottom>
      <diagonal/>
    </border>
  </borders>
  <cellStyleXfs count="2">
    <xf numFmtId="0" fontId="0" fillId="0" borderId="0"/>
    <xf numFmtId="0" fontId="25" fillId="0" borderId="0" applyNumberFormat="0" applyFill="0" applyBorder="0" applyAlignment="0" applyProtection="0"/>
  </cellStyleXfs>
  <cellXfs count="347">
    <xf numFmtId="0" fontId="0" fillId="0" borderId="0" xfId="0"/>
    <xf numFmtId="0" fontId="0" fillId="0" borderId="0" xfId="0" applyAlignment="1">
      <alignment vertical="center"/>
    </xf>
    <xf numFmtId="0" fontId="0" fillId="0" borderId="1" xfId="0" applyBorder="1"/>
    <xf numFmtId="0" fontId="0" fillId="0" borderId="2" xfId="0" applyBorder="1"/>
    <xf numFmtId="0" fontId="0" fillId="0" borderId="3" xfId="0" applyBorder="1"/>
    <xf numFmtId="0" fontId="3" fillId="0" borderId="1" xfId="0" applyFont="1" applyBorder="1"/>
    <xf numFmtId="0" fontId="3" fillId="0" borderId="5" xfId="0" applyFont="1" applyBorder="1"/>
    <xf numFmtId="0" fontId="0" fillId="0" borderId="5" xfId="0" applyBorder="1"/>
    <xf numFmtId="0" fontId="0" fillId="0" borderId="6" xfId="0" applyBorder="1"/>
    <xf numFmtId="0" fontId="0" fillId="0" borderId="7" xfId="0" applyBorder="1"/>
    <xf numFmtId="0" fontId="0" fillId="0" borderId="4" xfId="0" applyBorder="1"/>
    <xf numFmtId="0" fontId="0" fillId="0" borderId="0" xfId="0" applyAlignment="1">
      <alignment wrapText="1"/>
    </xf>
    <xf numFmtId="0" fontId="0" fillId="0" borderId="8" xfId="0" applyBorder="1" applyAlignment="1">
      <alignment wrapText="1"/>
    </xf>
    <xf numFmtId="0" fontId="0" fillId="0" borderId="8" xfId="0" applyBorder="1"/>
    <xf numFmtId="0" fontId="0" fillId="0" borderId="9" xfId="0" applyBorder="1"/>
    <xf numFmtId="0" fontId="0" fillId="0" borderId="10" xfId="0" applyBorder="1"/>
    <xf numFmtId="0" fontId="0" fillId="0" borderId="13" xfId="0" applyBorder="1"/>
    <xf numFmtId="0" fontId="7" fillId="0" borderId="0" xfId="0" applyFont="1"/>
    <xf numFmtId="0" fontId="7" fillId="0" borderId="4" xfId="0" applyFont="1" applyBorder="1"/>
    <xf numFmtId="0" fontId="6" fillId="0" borderId="0" xfId="0" applyFont="1"/>
    <xf numFmtId="0" fontId="15" fillId="0" borderId="0" xfId="0" applyFont="1"/>
    <xf numFmtId="0" fontId="16" fillId="0" borderId="16" xfId="0" applyFont="1" applyBorder="1" applyAlignment="1">
      <alignment wrapText="1" readingOrder="1"/>
    </xf>
    <xf numFmtId="0" fontId="16" fillId="0" borderId="17" xfId="0" applyFont="1" applyBorder="1" applyAlignment="1">
      <alignment wrapText="1" readingOrder="1"/>
    </xf>
    <xf numFmtId="0" fontId="16" fillId="0" borderId="16" xfId="0" applyFont="1" applyBorder="1" applyAlignment="1">
      <alignment readingOrder="1"/>
    </xf>
    <xf numFmtId="0" fontId="0" fillId="0" borderId="18" xfId="0" applyBorder="1"/>
    <xf numFmtId="0" fontId="0" fillId="0" borderId="19" xfId="0" applyBorder="1"/>
    <xf numFmtId="0" fontId="0" fillId="0" borderId="20" xfId="0" applyBorder="1"/>
    <xf numFmtId="0" fontId="0" fillId="0" borderId="21" xfId="0" applyBorder="1"/>
    <xf numFmtId="0" fontId="6" fillId="0" borderId="8" xfId="0" applyFont="1" applyBorder="1"/>
    <xf numFmtId="0" fontId="0" fillId="0" borderId="14" xfId="0" applyBorder="1"/>
    <xf numFmtId="0" fontId="12" fillId="0" borderId="0" xfId="0" applyFont="1"/>
    <xf numFmtId="0" fontId="6" fillId="0" borderId="10" xfId="0" applyFont="1" applyBorder="1"/>
    <xf numFmtId="0" fontId="0" fillId="0" borderId="22" xfId="0" applyBorder="1"/>
    <xf numFmtId="0" fontId="0" fillId="0" borderId="23" xfId="0" applyBorder="1"/>
    <xf numFmtId="0" fontId="16" fillId="0" borderId="0" xfId="0" applyFont="1" applyAlignment="1">
      <alignment readingOrder="1"/>
    </xf>
    <xf numFmtId="0" fontId="16" fillId="0" borderId="0" xfId="0" applyFont="1" applyAlignment="1">
      <alignment wrapText="1" readingOrder="1"/>
    </xf>
    <xf numFmtId="0" fontId="0" fillId="0" borderId="28" xfId="0" applyBorder="1"/>
    <xf numFmtId="0" fontId="0" fillId="0" borderId="0" xfId="0" applyAlignment="1">
      <alignment horizontal="center"/>
    </xf>
    <xf numFmtId="0" fontId="0" fillId="0" borderId="10" xfId="0" applyBorder="1" applyAlignment="1">
      <alignment horizontal="center"/>
    </xf>
    <xf numFmtId="0" fontId="17" fillId="0" borderId="10" xfId="0" applyFont="1" applyBorder="1" applyAlignment="1">
      <alignment horizont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wrapText="1"/>
    </xf>
    <xf numFmtId="0" fontId="0" fillId="0" borderId="15"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0" borderId="0" xfId="0" applyAlignment="1">
      <alignment horizontal="left" vertical="top"/>
    </xf>
    <xf numFmtId="0" fontId="6" fillId="0" borderId="0" xfId="0" applyFont="1" applyAlignment="1">
      <alignment horizontal="left" vertical="top"/>
    </xf>
    <xf numFmtId="0" fontId="6" fillId="0" borderId="8"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0" fontId="21"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horizontal="left" vertical="center"/>
    </xf>
    <xf numFmtId="0" fontId="9" fillId="0" borderId="10" xfId="0" applyFont="1" applyBorder="1" applyAlignment="1">
      <alignment horizontal="left" vertical="top"/>
    </xf>
    <xf numFmtId="0" fontId="19" fillId="0" borderId="8" xfId="0" applyFont="1" applyBorder="1" applyAlignment="1">
      <alignment horizontal="left" vertical="center"/>
    </xf>
    <xf numFmtId="0" fontId="19" fillId="0" borderId="0" xfId="0" applyFont="1" applyAlignment="1">
      <alignment horizontal="left" vertical="center"/>
    </xf>
    <xf numFmtId="0" fontId="0" fillId="0" borderId="10" xfId="0" applyBorder="1" applyAlignment="1">
      <alignment vertical="center"/>
    </xf>
    <xf numFmtId="0" fontId="16" fillId="0" borderId="0" xfId="0" applyFont="1" applyAlignment="1">
      <alignment vertical="center" readingOrder="1"/>
    </xf>
    <xf numFmtId="0" fontId="16" fillId="0" borderId="0" xfId="0" applyFont="1" applyAlignment="1">
      <alignment vertical="center" wrapText="1" readingOrder="1"/>
    </xf>
    <xf numFmtId="0" fontId="0" fillId="0" borderId="1" xfId="0" applyBorder="1" applyAlignment="1">
      <alignment vertical="center"/>
    </xf>
    <xf numFmtId="0" fontId="0" fillId="0" borderId="8" xfId="0" applyBorder="1" applyAlignment="1">
      <alignment vertical="center"/>
    </xf>
    <xf numFmtId="0" fontId="0" fillId="0" borderId="0" xfId="0" applyAlignment="1">
      <alignment horizontal="left"/>
    </xf>
    <xf numFmtId="0" fontId="0" fillId="0" borderId="8" xfId="0" applyBorder="1" applyAlignment="1">
      <alignment horizontal="left" vertical="center"/>
    </xf>
    <xf numFmtId="0" fontId="0" fillId="0" borderId="1" xfId="0" applyBorder="1" applyAlignment="1">
      <alignment horizontal="left"/>
    </xf>
    <xf numFmtId="0" fontId="0" fillId="0" borderId="10" xfId="0" applyBorder="1" applyAlignment="1">
      <alignment horizontal="left"/>
    </xf>
    <xf numFmtId="0" fontId="0" fillId="0" borderId="8" xfId="0" applyBorder="1" applyAlignment="1">
      <alignment horizontal="left"/>
    </xf>
    <xf numFmtId="0" fontId="0" fillId="0" borderId="2" xfId="0"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0" fontId="12" fillId="0" borderId="0" xfId="0" applyFont="1" applyAlignment="1">
      <alignment horizontal="left" vertical="center"/>
    </xf>
    <xf numFmtId="0" fontId="15" fillId="0" borderId="0" xfId="0" applyFont="1" applyAlignment="1">
      <alignment horizontal="left" vertical="center"/>
    </xf>
    <xf numFmtId="0" fontId="6" fillId="0" borderId="10" xfId="0" applyFont="1" applyBorder="1" applyAlignment="1">
      <alignment horizontal="left" vertical="center"/>
    </xf>
    <xf numFmtId="0" fontId="3" fillId="0" borderId="1" xfId="0" applyFont="1" applyBorder="1" applyAlignment="1">
      <alignment horizontal="left" vertical="center"/>
    </xf>
    <xf numFmtId="0" fontId="0" fillId="0" borderId="10" xfId="0" applyBorder="1" applyAlignment="1">
      <alignment horizontal="left" vertical="center"/>
    </xf>
    <xf numFmtId="0" fontId="6" fillId="0" borderId="14" xfId="0" applyFont="1" applyBorder="1" applyAlignment="1">
      <alignment horizontal="left" vertical="center"/>
    </xf>
    <xf numFmtId="0" fontId="12" fillId="0" borderId="8" xfId="0" applyFont="1" applyBorder="1" applyAlignment="1">
      <alignment horizontal="left" vertical="top"/>
    </xf>
    <xf numFmtId="0" fontId="0" fillId="0" borderId="14" xfId="0" applyBorder="1" applyAlignment="1">
      <alignment horizontal="center" vertical="center"/>
    </xf>
    <xf numFmtId="0" fontId="19" fillId="0" borderId="10" xfId="0" applyFont="1" applyBorder="1"/>
    <xf numFmtId="0" fontId="0" fillId="0" borderId="10" xfId="0" applyBorder="1" applyAlignment="1">
      <alignment horizontal="left" vertical="center" wrapText="1"/>
    </xf>
    <xf numFmtId="0" fontId="9" fillId="0" borderId="10" xfId="0" applyFont="1" applyBorder="1" applyAlignment="1">
      <alignment wrapText="1"/>
    </xf>
    <xf numFmtId="0" fontId="0" fillId="0" borderId="25" xfId="0" applyBorder="1" applyAlignment="1">
      <alignment horizontal="left" vertical="center"/>
    </xf>
    <xf numFmtId="0" fontId="12" fillId="0" borderId="3" xfId="0" applyFont="1" applyBorder="1" applyAlignment="1">
      <alignment horizontal="left" vertical="center"/>
    </xf>
    <xf numFmtId="0" fontId="24" fillId="0" borderId="8"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14" xfId="0" applyFont="1" applyBorder="1" applyAlignment="1">
      <alignment horizontal="left" vertical="center"/>
    </xf>
    <xf numFmtId="0" fontId="0" fillId="0" borderId="10" xfId="0" applyBorder="1" applyAlignment="1">
      <alignment horizontal="left" vertical="top"/>
    </xf>
    <xf numFmtId="0" fontId="0" fillId="0" borderId="14" xfId="0" applyBorder="1" applyAlignment="1">
      <alignment horizontal="left" vertical="top"/>
    </xf>
    <xf numFmtId="0" fontId="9" fillId="0" borderId="0" xfId="0" applyFont="1" applyAlignment="1">
      <alignment horizontal="left" vertical="top"/>
    </xf>
    <xf numFmtId="0" fontId="6" fillId="0" borderId="3" xfId="0" applyFont="1" applyBorder="1" applyAlignment="1">
      <alignment horizontal="left" vertical="top"/>
    </xf>
    <xf numFmtId="0" fontId="6" fillId="0" borderId="1" xfId="0" applyFont="1" applyBorder="1" applyAlignment="1">
      <alignment horizontal="left" vertical="top"/>
    </xf>
    <xf numFmtId="0" fontId="16" fillId="0" borderId="8" xfId="0" applyFont="1" applyBorder="1" applyAlignment="1">
      <alignment horizontal="left" vertical="top" wrapText="1" readingOrder="1"/>
    </xf>
    <xf numFmtId="0" fontId="6" fillId="0" borderId="2" xfId="0" applyFont="1" applyBorder="1" applyAlignment="1">
      <alignment horizontal="left" vertical="top"/>
    </xf>
    <xf numFmtId="0" fontId="9" fillId="0" borderId="8" xfId="0" applyFont="1" applyBorder="1"/>
    <xf numFmtId="0" fontId="15" fillId="0" borderId="10" xfId="0" applyFont="1" applyBorder="1" applyAlignment="1">
      <alignment horizontal="left" vertical="center"/>
    </xf>
    <xf numFmtId="0" fontId="6" fillId="0" borderId="1" xfId="0" applyFont="1" applyBorder="1" applyAlignment="1">
      <alignment horizontal="left" vertical="center"/>
    </xf>
    <xf numFmtId="0" fontId="0" fillId="0" borderId="4" xfId="0" applyBorder="1" applyAlignment="1">
      <alignment horizontal="left"/>
    </xf>
    <xf numFmtId="0" fontId="0" fillId="0" borderId="10" xfId="0" applyBorder="1" applyAlignment="1">
      <alignment vertical="center" wrapText="1"/>
    </xf>
    <xf numFmtId="0" fontId="0" fillId="0" borderId="0" xfId="0" applyAlignment="1">
      <alignment horizontal="center" vertical="center"/>
    </xf>
    <xf numFmtId="0" fontId="0" fillId="0" borderId="14"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left" vertical="center" wrapText="1"/>
    </xf>
    <xf numFmtId="0" fontId="9" fillId="0" borderId="0" xfId="0" applyFont="1"/>
    <xf numFmtId="0" fontId="17" fillId="0" borderId="3" xfId="0" applyFont="1" applyBorder="1" applyAlignment="1">
      <alignment horizontal="center"/>
    </xf>
    <xf numFmtId="0" fontId="0" fillId="0" borderId="13" xfId="0" applyBorder="1" applyAlignment="1">
      <alignment vertical="center"/>
    </xf>
    <xf numFmtId="0" fontId="0" fillId="0" borderId="4" xfId="0" applyBorder="1" applyAlignment="1">
      <alignment horizontal="left" vertical="center"/>
    </xf>
    <xf numFmtId="0" fontId="0" fillId="0" borderId="9" xfId="0" applyBorder="1" applyAlignment="1">
      <alignment horizontal="left" vertical="center"/>
    </xf>
    <xf numFmtId="0" fontId="0" fillId="0" borderId="32" xfId="0" applyBorder="1"/>
    <xf numFmtId="0" fontId="0" fillId="0" borderId="33" xfId="0" applyBorder="1" applyAlignment="1">
      <alignment horizontal="left" vertical="center"/>
    </xf>
    <xf numFmtId="0" fontId="22" fillId="0" borderId="14" xfId="0" applyFont="1" applyBorder="1" applyAlignment="1">
      <alignment horizontal="left" vertical="center"/>
    </xf>
    <xf numFmtId="0" fontId="0" fillId="0" borderId="31" xfId="0" applyBorder="1" applyAlignment="1">
      <alignment horizontal="left" vertical="center"/>
    </xf>
    <xf numFmtId="0" fontId="0" fillId="0" borderId="25" xfId="0" applyBorder="1" applyAlignment="1">
      <alignment vertical="center"/>
    </xf>
    <xf numFmtId="0" fontId="22" fillId="0" borderId="8" xfId="0" applyFont="1" applyBorder="1" applyAlignment="1">
      <alignment horizontal="left" vertical="center"/>
    </xf>
    <xf numFmtId="0" fontId="22" fillId="0" borderId="0" xfId="0" applyFont="1" applyAlignment="1">
      <alignment horizontal="left" vertical="center"/>
    </xf>
    <xf numFmtId="0" fontId="24" fillId="0" borderId="10" xfId="0" applyFont="1" applyBorder="1" applyAlignment="1">
      <alignment horizontal="left" vertical="center"/>
    </xf>
    <xf numFmtId="0" fontId="19" fillId="0" borderId="14" xfId="0" applyFont="1" applyBorder="1" applyAlignment="1">
      <alignment horizontal="left" vertical="center"/>
    </xf>
    <xf numFmtId="0" fontId="0" fillId="0" borderId="8" xfId="0" applyBorder="1" applyAlignment="1">
      <alignment horizontal="left" vertical="center" wrapText="1"/>
    </xf>
    <xf numFmtId="0" fontId="12" fillId="0" borderId="10" xfId="0" applyFont="1" applyBorder="1" applyAlignment="1">
      <alignment horizontal="left" vertical="center"/>
    </xf>
    <xf numFmtId="0" fontId="23" fillId="0" borderId="2" xfId="0" applyFont="1" applyBorder="1" applyAlignment="1">
      <alignment horizontal="left" vertical="center"/>
    </xf>
    <xf numFmtId="0" fontId="0" fillId="0" borderId="3" xfId="0" applyBorder="1" applyAlignment="1">
      <alignment horizontal="left" vertical="top"/>
    </xf>
    <xf numFmtId="0" fontId="0" fillId="0" borderId="8" xfId="0" applyBorder="1" applyAlignment="1">
      <alignment horizontal="left" vertical="top"/>
    </xf>
    <xf numFmtId="0" fontId="21" fillId="0" borderId="14" xfId="0" applyFont="1" applyBorder="1" applyAlignment="1">
      <alignment horizontal="left" vertical="top"/>
    </xf>
    <xf numFmtId="0" fontId="21" fillId="0" borderId="8" xfId="0" applyFont="1" applyBorder="1" applyAlignment="1">
      <alignment horizontal="left" vertical="top"/>
    </xf>
    <xf numFmtId="0" fontId="9" fillId="0" borderId="8" xfId="0" applyFont="1" applyBorder="1" applyAlignment="1">
      <alignment horizontal="left" vertical="top"/>
    </xf>
    <xf numFmtId="0" fontId="19" fillId="0" borderId="3" xfId="0" applyFont="1" applyBorder="1" applyAlignment="1">
      <alignment horizontal="left" vertical="top"/>
    </xf>
    <xf numFmtId="0" fontId="12" fillId="0" borderId="10" xfId="0" applyFont="1" applyBorder="1" applyAlignment="1">
      <alignment horizontal="left" vertical="top"/>
    </xf>
    <xf numFmtId="0" fontId="12" fillId="0" borderId="0" xfId="0" applyFont="1" applyAlignment="1">
      <alignment horizontal="left" vertical="top"/>
    </xf>
    <xf numFmtId="0" fontId="0" fillId="0" borderId="0" xfId="0" applyAlignment="1">
      <alignment horizontal="left" vertical="top" wrapText="1"/>
    </xf>
    <xf numFmtId="0" fontId="19" fillId="0" borderId="1" xfId="0" applyFont="1" applyBorder="1" applyAlignment="1">
      <alignment horizontal="left" vertical="top"/>
    </xf>
    <xf numFmtId="0" fontId="16" fillId="0" borderId="8" xfId="0" applyFont="1" applyBorder="1" applyAlignment="1">
      <alignment horizontal="left" vertical="top" readingOrder="1"/>
    </xf>
    <xf numFmtId="0" fontId="6" fillId="0" borderId="22" xfId="0" applyFont="1" applyBorder="1" applyAlignment="1">
      <alignment horizontal="left" vertical="top"/>
    </xf>
    <xf numFmtId="0" fontId="12" fillId="0" borderId="14" xfId="0" applyFont="1" applyBorder="1" applyAlignment="1">
      <alignment horizontal="left" vertical="top"/>
    </xf>
    <xf numFmtId="0" fontId="16" fillId="0" borderId="10" xfId="0" applyFont="1" applyBorder="1" applyAlignment="1">
      <alignment horizontal="left" vertical="top" readingOrder="1"/>
    </xf>
    <xf numFmtId="0" fontId="0" fillId="0" borderId="8" xfId="0" applyBorder="1" applyAlignment="1">
      <alignment horizontal="left" vertical="top" wrapText="1"/>
    </xf>
    <xf numFmtId="0" fontId="16" fillId="0" borderId="0" xfId="0" applyFont="1" applyAlignment="1">
      <alignment horizontal="left" vertical="top" readingOrder="1"/>
    </xf>
    <xf numFmtId="9" fontId="13" fillId="0" borderId="8" xfId="0" applyNumberFormat="1" applyFont="1" applyBorder="1"/>
    <xf numFmtId="0" fontId="13" fillId="2" borderId="10" xfId="0" applyFont="1" applyFill="1" applyBorder="1"/>
    <xf numFmtId="3" fontId="6" fillId="0" borderId="0" xfId="0" applyNumberFormat="1" applyFont="1"/>
    <xf numFmtId="9" fontId="0" fillId="0" borderId="28" xfId="0" applyNumberFormat="1" applyBorder="1"/>
    <xf numFmtId="10" fontId="6" fillId="0" borderId="8" xfId="0" applyNumberFormat="1" applyFont="1" applyBorder="1"/>
    <xf numFmtId="0" fontId="12" fillId="0" borderId="10" xfId="0" applyFont="1" applyBorder="1"/>
    <xf numFmtId="4" fontId="6" fillId="0" borderId="8" xfId="0" applyNumberFormat="1" applyFont="1" applyBorder="1"/>
    <xf numFmtId="0" fontId="6" fillId="0" borderId="2" xfId="0" applyFont="1" applyBorder="1" applyAlignment="1">
      <alignment horizontal="left" vertical="center"/>
    </xf>
    <xf numFmtId="0" fontId="9" fillId="0" borderId="0" xfId="0" applyFont="1" applyAlignment="1">
      <alignment horizontal="left" vertical="center"/>
    </xf>
    <xf numFmtId="9" fontId="0" fillId="0" borderId="28" xfId="0" applyNumberFormat="1" applyBorder="1" applyAlignment="1">
      <alignment horizontal="left" vertical="center"/>
    </xf>
    <xf numFmtId="0" fontId="17" fillId="0" borderId="14" xfId="0" applyFont="1"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xf>
    <xf numFmtId="0" fontId="0" fillId="0" borderId="14" xfId="0" applyBorder="1" applyAlignment="1">
      <alignment horizontal="left"/>
    </xf>
    <xf numFmtId="0" fontId="0" fillId="0" borderId="6" xfId="0" applyBorder="1" applyAlignment="1">
      <alignment horizontal="left"/>
    </xf>
    <xf numFmtId="0" fontId="18" fillId="0" borderId="8" xfId="0" applyFont="1" applyBorder="1"/>
    <xf numFmtId="0" fontId="0" fillId="0" borderId="5" xfId="0" applyBorder="1" applyAlignment="1">
      <alignment horizontal="left"/>
    </xf>
    <xf numFmtId="9" fontId="0" fillId="0" borderId="0" xfId="0" applyNumberFormat="1"/>
    <xf numFmtId="9" fontId="0" fillId="0" borderId="0" xfId="0" applyNumberFormat="1" applyAlignment="1">
      <alignment horizontal="left" vertical="center"/>
    </xf>
    <xf numFmtId="0" fontId="12" fillId="0" borderId="3" xfId="0" applyFont="1" applyBorder="1"/>
    <xf numFmtId="0" fontId="15" fillId="0" borderId="3" xfId="0" applyFont="1" applyBorder="1"/>
    <xf numFmtId="0" fontId="3" fillId="0" borderId="1" xfId="0" applyFont="1" applyBorder="1" applyAlignment="1">
      <alignment horizontal="left" vertical="top"/>
    </xf>
    <xf numFmtId="0" fontId="6" fillId="0" borderId="14" xfId="0" applyFont="1" applyBorder="1" applyAlignment="1">
      <alignment horizontal="left" vertical="top"/>
    </xf>
    <xf numFmtId="9" fontId="6" fillId="0" borderId="14" xfId="0" applyNumberFormat="1" applyFont="1" applyBorder="1"/>
    <xf numFmtId="0" fontId="5" fillId="0" borderId="8" xfId="0" applyFont="1" applyBorder="1" applyAlignment="1">
      <alignment horizontal="left" vertical="top"/>
    </xf>
    <xf numFmtId="0" fontId="5" fillId="0" borderId="10" xfId="0" applyFont="1" applyBorder="1" applyAlignment="1">
      <alignment horizontal="left" vertical="top"/>
    </xf>
    <xf numFmtId="10" fontId="0" fillId="0" borderId="8" xfId="0" applyNumberFormat="1" applyBorder="1"/>
    <xf numFmtId="0" fontId="25" fillId="0" borderId="0" xfId="1"/>
    <xf numFmtId="0" fontId="25" fillId="0" borderId="10" xfId="1" applyBorder="1" applyAlignment="1">
      <alignment horizontal="left" vertical="center"/>
    </xf>
    <xf numFmtId="0" fontId="29" fillId="0" borderId="0" xfId="0" applyFont="1"/>
    <xf numFmtId="0" fontId="17" fillId="0" borderId="0" xfId="0" applyFont="1"/>
    <xf numFmtId="0" fontId="17" fillId="0" borderId="0" xfId="0" applyFont="1" applyAlignment="1">
      <alignment horizontal="left" vertical="center"/>
    </xf>
    <xf numFmtId="0" fontId="29" fillId="0" borderId="0" xfId="0" applyFont="1" applyAlignment="1">
      <alignment horizontal="center"/>
    </xf>
    <xf numFmtId="0" fontId="25" fillId="0" borderId="0" xfId="1" applyBorder="1"/>
    <xf numFmtId="4" fontId="12" fillId="0" borderId="0" xfId="0" applyNumberFormat="1" applyFont="1"/>
    <xf numFmtId="0" fontId="5" fillId="0" borderId="0" xfId="0" applyFont="1"/>
    <xf numFmtId="0" fontId="9" fillId="3" borderId="0" xfId="0" applyFont="1" applyFill="1"/>
    <xf numFmtId="0" fontId="30" fillId="0" borderId="0" xfId="0" applyFont="1"/>
    <xf numFmtId="0" fontId="25" fillId="0" borderId="3" xfId="1" applyBorder="1" applyAlignment="1">
      <alignment horizontal="left" vertical="center"/>
    </xf>
    <xf numFmtId="0" fontId="0" fillId="0" borderId="11" xfId="0" applyBorder="1" applyAlignment="1">
      <alignment horizontal="left" vertical="center"/>
    </xf>
    <xf numFmtId="49" fontId="0" fillId="0" borderId="8" xfId="0" applyNumberFormat="1" applyBorder="1"/>
    <xf numFmtId="49" fontId="0" fillId="0" borderId="8" xfId="0" applyNumberFormat="1" applyBorder="1" applyAlignment="1">
      <alignment horizontal="left" vertical="center"/>
    </xf>
    <xf numFmtId="0" fontId="0" fillId="0" borderId="3" xfId="0" applyBorder="1" applyAlignment="1">
      <alignment horizontal="center"/>
    </xf>
    <xf numFmtId="0" fontId="0" fillId="0" borderId="3" xfId="0" applyBorder="1" applyAlignment="1">
      <alignment horizontal="center" vertical="center"/>
    </xf>
    <xf numFmtId="0" fontId="0" fillId="0" borderId="7" xfId="0" applyBorder="1" applyAlignment="1">
      <alignment horizontal="left" vertical="center"/>
    </xf>
    <xf numFmtId="0" fontId="25" fillId="0" borderId="0" xfId="1" applyAlignment="1">
      <alignment horizontal="left" vertical="center"/>
    </xf>
    <xf numFmtId="0" fontId="25" fillId="4" borderId="0" xfId="1" applyFill="1"/>
    <xf numFmtId="0" fontId="0" fillId="0" borderId="3" xfId="0" applyBorder="1" applyAlignment="1">
      <alignment horizontal="left" vertical="top" wrapText="1"/>
    </xf>
    <xf numFmtId="0" fontId="0" fillId="0" borderId="10" xfId="0" applyBorder="1" applyAlignment="1">
      <alignment horizontal="left" vertical="top" wrapText="1"/>
    </xf>
    <xf numFmtId="0" fontId="25" fillId="5" borderId="34" xfId="1" applyFill="1" applyBorder="1" applyAlignment="1"/>
    <xf numFmtId="0" fontId="25" fillId="0" borderId="8" xfId="1" applyBorder="1" applyAlignment="1">
      <alignment horizontal="left" vertical="center"/>
    </xf>
    <xf numFmtId="9" fontId="6" fillId="0" borderId="0" xfId="0" applyNumberFormat="1" applyFont="1"/>
    <xf numFmtId="9" fontId="6" fillId="0" borderId="22" xfId="0" applyNumberFormat="1" applyFont="1" applyBorder="1"/>
    <xf numFmtId="0" fontId="25" fillId="0" borderId="2" xfId="1" applyBorder="1" applyAlignment="1">
      <alignment horizontal="left" vertical="center"/>
    </xf>
    <xf numFmtId="0" fontId="25" fillId="0" borderId="14" xfId="1" applyBorder="1" applyAlignment="1">
      <alignment horizontal="left" vertical="center"/>
    </xf>
    <xf numFmtId="0" fontId="19" fillId="0" borderId="14" xfId="0" applyFont="1" applyBorder="1" applyAlignment="1">
      <alignment horizontal="left" vertical="center" wrapText="1"/>
    </xf>
    <xf numFmtId="0" fontId="18" fillId="0" borderId="0" xfId="0" applyFont="1"/>
    <xf numFmtId="0" fontId="32" fillId="0" borderId="0" xfId="0" applyFont="1"/>
    <xf numFmtId="0" fontId="25" fillId="0" borderId="10" xfId="1" applyBorder="1" applyAlignment="1">
      <alignment horizontal="left" vertical="center" wrapText="1"/>
    </xf>
    <xf numFmtId="0" fontId="12" fillId="0" borderId="4" xfId="0" applyFont="1" applyBorder="1"/>
    <xf numFmtId="4" fontId="0" fillId="0" borderId="8" xfId="0" applyNumberFormat="1" applyBorder="1"/>
    <xf numFmtId="0" fontId="24" fillId="0" borderId="0" xfId="0" applyFont="1" applyAlignment="1">
      <alignment horizontal="left" vertical="center"/>
    </xf>
    <xf numFmtId="0" fontId="25" fillId="0" borderId="0" xfId="1" applyBorder="1" applyAlignment="1">
      <alignment horizontal="left" vertical="center"/>
    </xf>
    <xf numFmtId="0" fontId="31" fillId="0" borderId="0" xfId="0" applyFont="1"/>
    <xf numFmtId="0" fontId="25" fillId="4" borderId="0" xfId="1" applyFill="1" applyBorder="1"/>
    <xf numFmtId="0" fontId="28" fillId="0" borderId="0" xfId="0" applyFont="1"/>
    <xf numFmtId="0" fontId="26" fillId="0" borderId="0" xfId="0" applyFont="1"/>
    <xf numFmtId="0" fontId="33" fillId="0" borderId="0" xfId="0" applyFont="1"/>
    <xf numFmtId="0" fontId="6" fillId="0" borderId="0" xfId="0" applyFont="1" applyAlignment="1">
      <alignment horizontal="left" vertical="top" wrapText="1"/>
    </xf>
    <xf numFmtId="0" fontId="11" fillId="0" borderId="0" xfId="0" applyFont="1" applyAlignment="1">
      <alignment horizontal="left" vertical="top"/>
    </xf>
    <xf numFmtId="10" fontId="6" fillId="0" borderId="0" xfId="0" applyNumberFormat="1" applyFont="1"/>
    <xf numFmtId="0" fontId="13" fillId="2" borderId="0" xfId="0" applyFont="1" applyFill="1"/>
    <xf numFmtId="164" fontId="20" fillId="0" borderId="0" xfId="0" applyNumberFormat="1" applyFont="1"/>
    <xf numFmtId="0" fontId="19" fillId="0" borderId="0" xfId="0" applyFont="1" applyAlignment="1">
      <alignment horizontal="left" vertical="center" wrapText="1"/>
    </xf>
    <xf numFmtId="0" fontId="34" fillId="0" borderId="0" xfId="0" applyFont="1"/>
    <xf numFmtId="0" fontId="5" fillId="0" borderId="0" xfId="0" applyFont="1" applyAlignment="1">
      <alignment horizontal="left" vertical="center"/>
    </xf>
    <xf numFmtId="0" fontId="10" fillId="0" borderId="0" xfId="0" applyFont="1" applyAlignment="1">
      <alignment horizontal="left" vertical="center"/>
    </xf>
    <xf numFmtId="0" fontId="9" fillId="0" borderId="1" xfId="0" applyFont="1" applyBorder="1" applyAlignment="1">
      <alignment horizontal="left" vertical="center"/>
    </xf>
    <xf numFmtId="0" fontId="14" fillId="0" borderId="0" xfId="0" applyFont="1" applyAlignment="1">
      <alignment horizontal="left" vertical="center"/>
    </xf>
    <xf numFmtId="0" fontId="18" fillId="0" borderId="8" xfId="0" applyFont="1" applyBorder="1" applyAlignment="1">
      <alignment horizontal="left" vertical="center"/>
    </xf>
    <xf numFmtId="0" fontId="12" fillId="0" borderId="0" xfId="0" applyFont="1" applyAlignment="1">
      <alignment horizontal="left" vertical="center" wrapText="1"/>
    </xf>
    <xf numFmtId="0" fontId="6" fillId="0" borderId="0" xfId="0" applyFont="1" applyAlignment="1">
      <alignment horizontal="left" vertical="center" wrapText="1"/>
    </xf>
    <xf numFmtId="0" fontId="8" fillId="0" borderId="8" xfId="0" applyFont="1" applyBorder="1" applyAlignment="1">
      <alignment horizontal="left" vertical="center"/>
    </xf>
    <xf numFmtId="0" fontId="35" fillId="0" borderId="0" xfId="0" applyFont="1"/>
    <xf numFmtId="0" fontId="35" fillId="6" borderId="0" xfId="0" applyFont="1" applyFill="1"/>
    <xf numFmtId="0" fontId="2" fillId="0" borderId="8" xfId="0" applyFont="1" applyBorder="1" applyAlignment="1">
      <alignment horizontal="left" vertical="center"/>
    </xf>
    <xf numFmtId="0" fontId="2" fillId="0" borderId="0" xfId="0" applyFont="1" applyAlignment="1">
      <alignment horizontal="left" vertical="top"/>
    </xf>
    <xf numFmtId="0" fontId="2" fillId="0" borderId="0" xfId="0" applyFont="1"/>
    <xf numFmtId="0" fontId="2" fillId="0" borderId="8" xfId="0" applyFont="1" applyBorder="1"/>
    <xf numFmtId="0" fontId="2" fillId="0" borderId="4" xfId="0" applyFont="1" applyBorder="1"/>
    <xf numFmtId="0" fontId="2" fillId="0" borderId="0" xfId="0" applyFont="1" applyAlignment="1">
      <alignment horizontal="left" vertical="center"/>
    </xf>
    <xf numFmtId="0" fontId="2" fillId="0" borderId="9" xfId="0" applyFont="1" applyBorder="1"/>
    <xf numFmtId="0" fontId="2" fillId="0" borderId="8" xfId="0" applyFont="1" applyBorder="1" applyAlignment="1">
      <alignment horizontal="left" vertical="top"/>
    </xf>
    <xf numFmtId="0" fontId="2" fillId="0" borderId="0" xfId="0" applyFont="1" applyAlignment="1">
      <alignment wrapText="1"/>
    </xf>
    <xf numFmtId="0" fontId="36" fillId="0" borderId="0" xfId="0" applyFont="1"/>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5" xfId="0" applyFont="1" applyBorder="1"/>
    <xf numFmtId="0" fontId="2" fillId="0" borderId="1" xfId="0" applyFont="1" applyBorder="1" applyAlignment="1">
      <alignment horizontal="left" vertical="center"/>
    </xf>
    <xf numFmtId="0" fontId="2" fillId="0" borderId="1" xfId="0" applyFont="1" applyBorder="1" applyAlignment="1">
      <alignment horizontal="left" vertical="top"/>
    </xf>
    <xf numFmtId="9" fontId="2" fillId="0" borderId="1" xfId="0" applyNumberFormat="1" applyFont="1" applyBorder="1"/>
    <xf numFmtId="0" fontId="2" fillId="0" borderId="2"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horizontal="center"/>
    </xf>
    <xf numFmtId="0" fontId="2" fillId="0" borderId="3" xfId="0" applyFont="1" applyBorder="1"/>
    <xf numFmtId="0" fontId="2" fillId="0" borderId="24" xfId="0" applyFont="1" applyBorder="1" applyAlignment="1">
      <alignment horizontal="left" vertical="center"/>
    </xf>
    <xf numFmtId="10" fontId="2" fillId="0" borderId="0" xfId="0" applyNumberFormat="1" applyFont="1"/>
    <xf numFmtId="0" fontId="2" fillId="0" borderId="26" xfId="0" applyFont="1" applyBorder="1" applyAlignment="1">
      <alignment horizontal="left" vertical="center"/>
    </xf>
    <xf numFmtId="0" fontId="2" fillId="0" borderId="14" xfId="0" applyFont="1" applyBorder="1" applyAlignment="1">
      <alignment horizontal="left" vertical="top"/>
    </xf>
    <xf numFmtId="10" fontId="2" fillId="0" borderId="14" xfId="0" applyNumberFormat="1" applyFont="1" applyBorder="1"/>
    <xf numFmtId="0" fontId="2" fillId="0" borderId="14" xfId="0" applyFont="1" applyBorder="1" applyAlignment="1">
      <alignment horizontal="left" vertical="center"/>
    </xf>
    <xf numFmtId="0" fontId="2" fillId="0" borderId="22" xfId="0" applyFont="1" applyBorder="1" applyAlignment="1">
      <alignment horizontal="center" vertical="center"/>
    </xf>
    <xf numFmtId="0" fontId="2" fillId="0" borderId="22" xfId="0" applyFont="1" applyBorder="1" applyAlignment="1">
      <alignment horizontal="center"/>
    </xf>
    <xf numFmtId="0" fontId="2" fillId="0" borderId="22" xfId="0" applyFont="1" applyBorder="1"/>
    <xf numFmtId="0" fontId="2" fillId="0" borderId="0" xfId="0" applyFont="1" applyAlignment="1">
      <alignment horizontal="center" vertical="center"/>
    </xf>
    <xf numFmtId="0" fontId="2" fillId="0" borderId="0" xfId="0" applyFont="1" applyAlignment="1">
      <alignment horizontal="center"/>
    </xf>
    <xf numFmtId="0" fontId="2" fillId="0" borderId="8" xfId="0" applyFont="1" applyBorder="1" applyAlignment="1">
      <alignment horizontal="center"/>
    </xf>
    <xf numFmtId="0" fontId="2" fillId="0" borderId="23" xfId="0" applyFont="1" applyBorder="1"/>
    <xf numFmtId="0" fontId="2" fillId="0" borderId="2" xfId="0" applyFont="1" applyBorder="1" applyAlignment="1">
      <alignment horizontal="left" vertical="top"/>
    </xf>
    <xf numFmtId="0" fontId="2" fillId="0" borderId="2" xfId="0" applyFont="1" applyBorder="1"/>
    <xf numFmtId="0" fontId="2" fillId="0" borderId="3" xfId="0" applyFont="1" applyBorder="1" applyAlignment="1">
      <alignment horizontal="left" vertical="center"/>
    </xf>
    <xf numFmtId="0" fontId="2" fillId="0" borderId="3" xfId="0" applyFont="1" applyBorder="1" applyAlignment="1">
      <alignment horizontal="left" vertical="top"/>
    </xf>
    <xf numFmtId="0" fontId="2" fillId="0" borderId="22" xfId="0" applyFont="1" applyBorder="1" applyAlignment="1">
      <alignment horizontal="left" vertical="top"/>
    </xf>
    <xf numFmtId="0" fontId="2" fillId="0" borderId="22" xfId="0" applyFont="1" applyBorder="1" applyAlignment="1">
      <alignment horizontal="left" vertical="center"/>
    </xf>
    <xf numFmtId="0" fontId="2" fillId="0" borderId="25" xfId="0" applyFont="1" applyBorder="1" applyAlignment="1">
      <alignment horizontal="left" vertical="center"/>
    </xf>
    <xf numFmtId="0" fontId="2" fillId="0" borderId="10" xfId="0" applyFont="1" applyBorder="1" applyAlignment="1">
      <alignment horizontal="left" vertical="center"/>
    </xf>
    <xf numFmtId="0" fontId="2" fillId="0" borderId="10" xfId="0" applyFont="1" applyBorder="1" applyAlignment="1">
      <alignment horizontal="left" vertical="top"/>
    </xf>
    <xf numFmtId="0" fontId="2" fillId="0" borderId="10" xfId="0" applyFont="1" applyBorder="1"/>
    <xf numFmtId="0" fontId="2" fillId="0" borderId="10" xfId="0" applyFont="1" applyBorder="1" applyAlignment="1">
      <alignment wrapText="1"/>
    </xf>
    <xf numFmtId="0" fontId="2" fillId="0" borderId="13" xfId="0" applyFont="1" applyBorder="1"/>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10" xfId="0" applyFont="1" applyBorder="1" applyAlignment="1">
      <alignment horizontal="center"/>
    </xf>
    <xf numFmtId="0" fontId="2" fillId="0" borderId="13" xfId="0" applyFont="1" applyBorder="1" applyAlignment="1">
      <alignment horizontal="center"/>
    </xf>
    <xf numFmtId="0" fontId="2" fillId="0" borderId="15" xfId="0" applyFont="1" applyBorder="1" applyAlignment="1">
      <alignment horizontal="left" vertical="center"/>
    </xf>
    <xf numFmtId="9" fontId="2" fillId="0" borderId="8" xfId="0" applyNumberFormat="1" applyFont="1" applyBorder="1"/>
    <xf numFmtId="10" fontId="2" fillId="0" borderId="8" xfId="0" applyNumberFormat="1" applyFont="1" applyBorder="1"/>
    <xf numFmtId="0" fontId="2" fillId="0" borderId="3" xfId="0" applyFont="1" applyBorder="1" applyAlignment="1">
      <alignment wrapText="1"/>
    </xf>
    <xf numFmtId="0" fontId="2" fillId="0" borderId="7" xfId="0" applyFont="1" applyBorder="1"/>
    <xf numFmtId="0" fontId="2" fillId="0" borderId="12" xfId="0" applyFont="1" applyBorder="1" applyAlignment="1">
      <alignment horizontal="left"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2" fillId="0" borderId="7" xfId="0" applyFont="1" applyBorder="1" applyAlignment="1">
      <alignment horizontal="center" vertical="center"/>
    </xf>
    <xf numFmtId="9" fontId="2" fillId="0" borderId="0" xfId="0" applyNumberFormat="1" applyFont="1"/>
    <xf numFmtId="0" fontId="2" fillId="0" borderId="10" xfId="0" applyFont="1" applyBorder="1" applyAlignment="1">
      <alignment horizontal="left" vertical="center" wrapText="1"/>
    </xf>
    <xf numFmtId="0" fontId="2" fillId="0" borderId="10" xfId="0" applyFont="1" applyBorder="1" applyAlignment="1">
      <alignment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center" wrapText="1"/>
    </xf>
    <xf numFmtId="0" fontId="2" fillId="0" borderId="7" xfId="0" applyFont="1" applyBorder="1" applyAlignment="1">
      <alignment horizontal="left"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center" vertical="center" wrapText="1"/>
    </xf>
    <xf numFmtId="10" fontId="2" fillId="0" borderId="0" xfId="0" applyNumberFormat="1" applyFont="1" applyAlignment="1">
      <alignment horizontal="left" vertical="center"/>
    </xf>
    <xf numFmtId="10" fontId="2" fillId="0" borderId="18" xfId="0" applyNumberFormat="1" applyFont="1" applyBorder="1"/>
    <xf numFmtId="0" fontId="2" fillId="0" borderId="18" xfId="0" applyFont="1" applyBorder="1" applyAlignment="1">
      <alignment horizontal="left" vertical="center"/>
    </xf>
    <xf numFmtId="0" fontId="2" fillId="0" borderId="10" xfId="0" quotePrefix="1" applyFont="1" applyBorder="1"/>
    <xf numFmtId="0" fontId="2" fillId="0" borderId="0" xfId="0" quotePrefix="1" applyFont="1"/>
    <xf numFmtId="10" fontId="2" fillId="0" borderId="1" xfId="0" applyNumberFormat="1" applyFont="1" applyBorder="1" applyAlignment="1">
      <alignment horizontal="left" vertical="center"/>
    </xf>
    <xf numFmtId="0" fontId="2" fillId="0" borderId="3" xfId="0" quotePrefix="1" applyFont="1" applyBorder="1"/>
    <xf numFmtId="0" fontId="2" fillId="0" borderId="7" xfId="0" applyFont="1" applyBorder="1" applyAlignment="1">
      <alignment horizontal="center"/>
    </xf>
    <xf numFmtId="0" fontId="2" fillId="0" borderId="3" xfId="0" applyFont="1" applyBorder="1" applyAlignment="1">
      <alignment horizontal="center" wrapText="1"/>
    </xf>
    <xf numFmtId="0" fontId="2" fillId="0" borderId="2" xfId="0" applyFont="1" applyBorder="1" applyAlignment="1">
      <alignment horizontal="center"/>
    </xf>
    <xf numFmtId="0" fontId="2" fillId="0" borderId="2" xfId="0" applyFont="1" applyBorder="1" applyAlignment="1">
      <alignment horizont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left" vertical="center"/>
    </xf>
    <xf numFmtId="0" fontId="2" fillId="0" borderId="2" xfId="0" applyFont="1" applyBorder="1" applyAlignment="1">
      <alignment horizontal="left" vertical="top" wrapText="1"/>
    </xf>
    <xf numFmtId="0" fontId="2" fillId="3" borderId="0" xfId="0" applyFont="1" applyFill="1" applyAlignment="1">
      <alignment horizontal="left" vertical="center"/>
    </xf>
    <xf numFmtId="0" fontId="2" fillId="0" borderId="23" xfId="0" applyFont="1" applyBorder="1" applyAlignment="1">
      <alignment horizontal="left" vertical="center"/>
    </xf>
    <xf numFmtId="0" fontId="2" fillId="0" borderId="27" xfId="0" applyFont="1" applyBorder="1" applyAlignment="1">
      <alignment horizontal="left" vertical="center"/>
    </xf>
    <xf numFmtId="0" fontId="2" fillId="0" borderId="8" xfId="0" applyFont="1" applyBorder="1" applyAlignment="1">
      <alignment horizontal="center" vertical="center" wrapText="1"/>
    </xf>
    <xf numFmtId="0" fontId="2" fillId="0" borderId="8" xfId="0" applyFont="1" applyBorder="1" applyAlignment="1">
      <alignment wrapText="1"/>
    </xf>
    <xf numFmtId="9" fontId="2" fillId="0" borderId="8" xfId="0" applyNumberFormat="1" applyFont="1" applyBorder="1" applyAlignment="1">
      <alignment horizontal="left" vertical="center"/>
    </xf>
    <xf numFmtId="9" fontId="2" fillId="0" borderId="0" xfId="0" applyNumberFormat="1" applyFont="1" applyAlignment="1">
      <alignment horizontal="left" vertical="center"/>
    </xf>
    <xf numFmtId="0" fontId="2" fillId="0" borderId="30" xfId="0" applyFont="1" applyBorder="1" applyAlignment="1">
      <alignment horizontal="left" vertical="center"/>
    </xf>
    <xf numFmtId="9" fontId="2" fillId="0" borderId="22" xfId="0" applyNumberFormat="1" applyFont="1" applyBorder="1" applyAlignment="1">
      <alignment horizontal="left" vertical="center"/>
    </xf>
    <xf numFmtId="0" fontId="2" fillId="0" borderId="29" xfId="0" applyFont="1" applyBorder="1" applyAlignment="1">
      <alignment horizontal="left" vertical="center"/>
    </xf>
    <xf numFmtId="0" fontId="2" fillId="0" borderId="14" xfId="0" applyFont="1" applyBorder="1"/>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xf>
    <xf numFmtId="0" fontId="2" fillId="0" borderId="14" xfId="0" applyFont="1" applyBorder="1" applyAlignment="1">
      <alignment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top" wrapText="1"/>
    </xf>
    <xf numFmtId="0" fontId="2" fillId="0" borderId="14" xfId="0" applyFont="1" applyBorder="1" applyAlignment="1">
      <alignment horizontal="center" vertical="center"/>
    </xf>
    <xf numFmtId="0" fontId="2" fillId="0" borderId="32" xfId="0" applyFont="1" applyBorder="1" applyAlignment="1">
      <alignment horizontal="center" vertical="center"/>
    </xf>
    <xf numFmtId="0" fontId="2" fillId="0" borderId="8" xfId="0" applyFont="1" applyBorder="1" applyAlignment="1">
      <alignment horizontal="left" vertical="center" wrapText="1"/>
    </xf>
    <xf numFmtId="4" fontId="2" fillId="0" borderId="8" xfId="0" applyNumberFormat="1" applyFont="1" applyBorder="1"/>
    <xf numFmtId="3" fontId="2" fillId="0" borderId="0" xfId="0" applyNumberFormat="1" applyFont="1"/>
    <xf numFmtId="9" fontId="2" fillId="0" borderId="10" xfId="0" applyNumberFormat="1" applyFont="1" applyBorder="1"/>
    <xf numFmtId="0" fontId="2" fillId="0" borderId="8" xfId="0" applyFont="1" applyBorder="1" applyAlignment="1">
      <alignment vertical="center"/>
    </xf>
    <xf numFmtId="0" fontId="2" fillId="0" borderId="10" xfId="0" quotePrefix="1" applyFont="1" applyBorder="1" applyAlignment="1">
      <alignment wrapText="1"/>
    </xf>
    <xf numFmtId="0" fontId="2" fillId="0" borderId="13" xfId="0" applyFont="1" applyBorder="1" applyAlignment="1">
      <alignment wrapText="1"/>
    </xf>
    <xf numFmtId="0" fontId="2" fillId="0" borderId="11" xfId="0" applyFont="1" applyBorder="1" applyAlignment="1">
      <alignment horizontal="left" vertical="center" wrapText="1"/>
    </xf>
    <xf numFmtId="0" fontId="2" fillId="0" borderId="28"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left" vertical="center"/>
    </xf>
    <xf numFmtId="0" fontId="1" fillId="0" borderId="8" xfId="0" applyFont="1" applyBorder="1"/>
  </cellXfs>
  <cellStyles count="2">
    <cellStyle name="Hyperlink" xfId="1" builtinId="8"/>
    <cellStyle name="Normal" xfId="0" builtinId="0"/>
  </cellStyles>
  <dxfs count="25">
    <dxf>
      <border diagonalUp="0" diagonalDown="0">
        <left/>
        <right/>
        <top/>
        <bottom style="thin">
          <color rgb="FF000000"/>
        </bottom>
        <vertical/>
        <horizontal/>
      </border>
    </dxf>
    <dxf>
      <border diagonalUp="0" diagonalDown="0">
        <left/>
        <right/>
        <top/>
        <bottom style="thin">
          <color rgb="FF000000"/>
        </bottom>
        <vertical/>
        <horizontal/>
      </border>
    </dxf>
    <dxf>
      <border diagonalUp="0" diagonalDown="0">
        <left/>
        <right/>
        <top/>
        <bottom style="thin">
          <color rgb="FF000000"/>
        </bottom>
        <vertical/>
        <horizontal/>
      </border>
    </dxf>
    <dxf>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alignment horizontal="left" vertical="center"/>
      <border diagonalUp="0" diagonalDown="0" outline="0">
        <left/>
        <right/>
        <top/>
        <bottom style="thin">
          <color rgb="FF000000"/>
        </bottom>
      </border>
    </dxf>
    <dxf>
      <font>
        <b val="0"/>
        <i val="0"/>
        <strike val="0"/>
        <condense val="0"/>
        <extend val="0"/>
        <outline val="0"/>
        <shadow val="0"/>
        <u val="none"/>
        <vertAlign val="baseline"/>
        <sz val="11"/>
        <color theme="1"/>
        <name val="Calibri"/>
        <scheme val="minor"/>
      </font>
      <numFmt numFmtId="0" formatCode="General"/>
      <alignment horizontal="left" vertical="center"/>
      <border diagonalUp="0" diagonalDown="0" outline="0">
        <left/>
        <right/>
        <top/>
        <bottom style="thin">
          <color rgb="FF000000"/>
        </bottom>
      </border>
    </dxf>
    <dxf>
      <font>
        <b val="0"/>
        <i val="0"/>
        <strike val="0"/>
        <condense val="0"/>
        <extend val="0"/>
        <outline val="0"/>
        <shadow val="0"/>
        <u val="none"/>
        <vertAlign val="baseline"/>
        <sz val="11"/>
        <color theme="1"/>
        <name val="Calibri"/>
        <scheme val="minor"/>
      </font>
      <numFmt numFmtId="0" formatCode="General"/>
      <alignment horizontal="left" vertical="center"/>
      <border diagonalUp="0" diagonalDown="0" outline="0">
        <left/>
        <right/>
        <top/>
        <bottom style="thin">
          <color rgb="FF000000"/>
        </bottom>
      </border>
    </dxf>
    <dxf>
      <font>
        <b val="0"/>
        <i val="0"/>
        <strike val="0"/>
        <condense val="0"/>
        <extend val="0"/>
        <outline val="0"/>
        <shadow val="0"/>
        <u val="none"/>
        <vertAlign val="baseline"/>
        <sz val="11"/>
        <color theme="1"/>
        <name val="Calibri"/>
        <scheme val="minor"/>
      </font>
      <numFmt numFmtId="0" formatCode="General"/>
      <alignment horizontal="left" vertical="center"/>
      <border diagonalUp="0" diagonalDown="0" outline="0">
        <left/>
        <right/>
        <top/>
        <bottom style="thin">
          <color rgb="FF000000"/>
        </bottom>
      </border>
    </dxf>
    <dxf>
      <font>
        <b val="0"/>
        <i val="0"/>
        <strike val="0"/>
        <condense val="0"/>
        <extend val="0"/>
        <outline val="0"/>
        <shadow val="0"/>
        <u val="none"/>
        <vertAlign val="baseline"/>
        <sz val="11"/>
        <color theme="1"/>
        <name val="Calibri"/>
        <scheme val="minor"/>
      </font>
      <numFmt numFmtId="0" formatCode="General"/>
      <alignment horizontal="left" vertical="center"/>
      <border diagonalUp="0" diagonalDown="0" outline="0">
        <left/>
        <right/>
        <top/>
        <bottom style="thin">
          <color rgb="FF000000"/>
        </bottom>
      </border>
    </dxf>
    <dxf>
      <font>
        <b val="0"/>
        <i val="0"/>
        <strike val="0"/>
        <condense val="0"/>
        <extend val="0"/>
        <outline val="0"/>
        <shadow val="0"/>
        <u val="none"/>
        <vertAlign val="baseline"/>
        <sz val="11"/>
        <color theme="1"/>
        <name val="Calibri"/>
        <scheme val="minor"/>
      </font>
      <alignment horizontal="left" vertical="center"/>
      <border diagonalUp="0" diagonalDown="0" outline="0">
        <left/>
        <right/>
        <top/>
        <bottom style="thin">
          <color rgb="FF000000"/>
        </bottom>
      </border>
    </dxf>
    <dxf>
      <font>
        <b val="0"/>
        <i val="0"/>
        <strike val="0"/>
        <condense val="0"/>
        <extend val="0"/>
        <outline val="0"/>
        <shadow val="0"/>
        <u val="none"/>
        <vertAlign val="baseline"/>
        <sz val="11"/>
        <color theme="1"/>
        <name val="Calibri"/>
        <scheme val="minor"/>
      </font>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alignment horizontal="left" vertical="top"/>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alignment horizontal="left" vertical="top"/>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alignment horizontal="left" vertical="top"/>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alignment horizontal="left" vertical="top"/>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alignment horizontal="left" vertical="center"/>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alignment horizontal="left" vertical="center"/>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border diagonalUp="0" diagonalDown="0">
        <left/>
        <right style="thin">
          <color indexed="64"/>
        </right>
        <top/>
        <bottom style="thin">
          <color rgb="FF000000"/>
        </bottom>
        <vertical/>
        <horizontal/>
      </border>
    </dxf>
    <dxf>
      <font>
        <b val="0"/>
        <i val="0"/>
        <strike val="0"/>
        <condense val="0"/>
        <extend val="0"/>
        <outline val="0"/>
        <shadow val="0"/>
        <u val="none"/>
        <vertAlign val="baseline"/>
        <sz val="11"/>
        <color theme="1"/>
        <name val="Calibri"/>
        <scheme val="minor"/>
      </font>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border diagonalUp="0" diagonalDown="0">
        <left/>
        <right/>
        <top/>
        <bottom style="thin">
          <color rgb="FF000000"/>
        </bottom>
        <vertical/>
        <horizontal/>
      </border>
    </dxf>
    <dxf>
      <font>
        <b val="0"/>
        <i val="0"/>
        <strike val="0"/>
        <condense val="0"/>
        <extend val="0"/>
        <outline val="0"/>
        <shadow val="0"/>
        <u val="none"/>
        <vertAlign val="baseline"/>
        <sz val="11"/>
        <color theme="1"/>
        <name val="Calibri"/>
        <scheme val="minor"/>
      </font>
      <border diagonalUp="0" diagonalDown="0">
        <left/>
        <right/>
        <top/>
        <bottom style="thin">
          <color rgb="FF000000"/>
        </bottom>
        <vertical/>
        <horizontal/>
      </border>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scheme val="minor"/>
      </font>
      <border diagonalUp="0" diagonalDown="0" outline="0">
        <left/>
        <right/>
        <top/>
        <bottom style="thin">
          <color rgb="FF000000"/>
        </bottom>
      </border>
    </dxf>
    <dxf>
      <font>
        <b val="0"/>
        <i val="0"/>
        <strike val="0"/>
        <condense val="0"/>
        <extend val="0"/>
        <outline val="0"/>
        <shadow val="0"/>
        <u val="none"/>
        <vertAlign val="baseline"/>
        <sz val="11"/>
        <color theme="1"/>
        <name val="Calibri"/>
        <scheme val="minor"/>
      </font>
      <border diagonalUp="0" diagonalDown="0">
        <left/>
        <right/>
        <top/>
        <bottom style="thin">
          <color rgb="FF000000"/>
        </bottom>
        <vertical/>
        <horizontal/>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eil Cockburn" id="{47AD0E6B-D533-4879-9465-F595E598938F}" userId="5e2d0b36ee46bad8"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BB49E8-D7B7-43D1-9A2D-140F023576A6}" name="Table1" displayName="Table1" ref="A1:AC196" totalsRowShown="0" headerRowBorderDxfId="24">
  <autoFilter ref="A1:AC196" xr:uid="{12BB49E8-D7B7-43D1-9A2D-140F023576A6}"/>
  <sortState xmlns:xlrd2="http://schemas.microsoft.com/office/spreadsheetml/2017/richdata2" ref="A129:AC164">
    <sortCondition ref="A1:A179"/>
  </sortState>
  <tableColumns count="29">
    <tableColumn id="1" xr3:uid="{DB09C151-F2BB-4D4A-8185-60D744CB7AD9}" name="Name" dataDxfId="23"/>
    <tableColumn id="2" xr3:uid="{75CD7BA6-BB6E-4480-940D-50D76C4331B3}" name="Additional Description of CDSS" dataDxfId="22"/>
    <tableColumn id="54" xr3:uid="{A2118B8C-6DCA-4923-A9D8-F4AA2AD32946}" name="Decision Problem" dataDxfId="21"/>
    <tableColumn id="4" xr3:uid="{FC34283A-C976-4D35-A26B-1E9AD8C75D8D}" name="System Rational" dataDxfId="20"/>
    <tableColumn id="5" xr3:uid="{3447391F-14D1-4D0B-B3F6-322CF1557D09}" name="CDSS type level 1" dataDxfId="19"/>
    <tableColumn id="6" xr3:uid="{240366D6-01A2-48D9-BDF1-96DE7BB37575}" name="CDSS type level 2" dataDxfId="18"/>
    <tableColumn id="7" xr3:uid="{A6E3B9AA-E599-4135-992F-34A03AD9D118}" name="CDSS Environment" dataDxfId="17"/>
    <tableColumn id="8" xr3:uid="{EDAA85FA-4794-4784-A5DE-560E510E2211}" name="Synthesiser" dataDxfId="16"/>
    <tableColumn id="9" xr3:uid="{CCDE95F6-6446-4E0A-A956-D5D30F417716}" name="Paper" dataDxfId="15"/>
    <tableColumn id="52" xr3:uid="{7EB07D59-0077-43FA-9BCF-2A6D4EBB63D4}" name="DOI or other refID"/>
    <tableColumn id="10" xr3:uid="{62195D5F-C778-402E-8F46-8FC9A5AA4CA4}" name="Study Type" dataDxfId="14"/>
    <tableColumn id="11" xr3:uid="{5F84E4D9-83FD-4EBC-AFB6-C8123497F5F1}" name="Study Design" dataDxfId="13"/>
    <tableColumn id="12" xr3:uid="{FD1B72A0-8891-4280-A2CC-789AE0316884}" name="Study Setting" dataDxfId="12"/>
    <tableColumn id="49" xr3:uid="{6568494D-89C2-498B-9097-16515D8B9501}" name="Country, Year"/>
    <tableColumn id="48" xr3:uid="{EA0A73D0-B221-4902-AF89-1425894D30D3}" name="Level of Healthcare"/>
    <tableColumn id="51" xr3:uid="{18905C58-8AC9-429D-A4E9-E98E92AB2789}" name="Pregnancy phase"/>
    <tableColumn id="50" xr3:uid="{47BF13E5-FD35-4749-8F5A-E56C92F59332}" name="World Bank Income Group"/>
    <tableColumn id="13" xr3:uid="{65F979C2-1B30-4288-9F0B-93E4FEDB9075}" name="Primary Outcome" dataDxfId="11"/>
    <tableColumn id="14" xr3:uid="{2F4A3085-2DED-43F0-B0EC-C795146D3C9C}" name="Effect Size" dataDxfId="10"/>
    <tableColumn id="15" xr3:uid="{DACC13FA-4844-4ED9-8F68-9EB40AD9D450}" name="Unit of Effect Size" dataDxfId="9"/>
    <tableColumn id="16" xr3:uid="{F3573FF0-E204-48D2-B2FC-439D6711CE88}" name="Events in intervention (or Mean (SD) for continuous measures)" dataDxfId="8"/>
    <tableColumn id="17" xr3:uid="{84115AB8-70D1-43ED-9A98-172513B914B2}" name="N in arm" dataDxfId="7"/>
    <tableColumn id="18" xr3:uid="{9F6D7E6D-AC0D-42B7-9E67-82734BC7EBE2}" name="Events in control (or mean (SD) for continuous measures)" dataDxfId="6"/>
    <tableColumn id="19" xr3:uid="{44690E47-C88A-45B4-BEB9-0E8C005E2C60}" name="N in arm2" dataDxfId="5"/>
    <tableColumn id="20" xr3:uid="{04DAED97-D82C-4B98-8BED-44A8E78F4520}" name="Themes" dataDxfId="4"/>
    <tableColumn id="21" xr3:uid="{20575C54-98B6-40C3-9B08-75193AA10F13}" name="Outcome target" dataDxfId="3"/>
    <tableColumn id="22" xr3:uid="{A26A41F4-054A-4618-9041-F96CFF77E2FF}" name="Intervention aims to (Reduce/Increase) events" dataDxfId="2"/>
    <tableColumn id="23" xr3:uid="{8D0122E0-C138-47A4-A28C-9790D115FD9C}" name="Measure type" dataDxfId="1"/>
    <tableColumn id="24" xr3:uid="{27B8F5AB-2C62-441B-B62E-EBFF044E6B78}"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1" dT="2022-09-13T14:15:46.83" personId="{47AD0E6B-D533-4879-9465-F595E598938F}" id="{86B7D1BE-F193-493F-B943-45004159C0E8}">
    <text>consider forest plot</text>
  </threadedComment>
  <threadedComment ref="Z55" dT="2022-09-13T11:35:31.92" personId="{47AD0E6B-D533-4879-9465-F595E598938F}" id="{41F53544-0A3B-40B7-9601-DD5E0F2D4402}">
    <text>Fetal monitoring could be either maternal or neonatal?</text>
  </threadedComment>
  <threadedComment ref="F90" dT="2023-05-17T14:17:40.49" personId="{47AD0E6B-D533-4879-9465-F595E598938F}" id="{02CAA9F3-C22E-4C67-BFE4-7838A9D22677}">
    <text>Classic case of where triage tools language might be used, but not substantially different?</text>
  </threadedComment>
  <threadedComment ref="AB91" dT="2022-09-13T11:35:16.47" personId="{47AD0E6B-D533-4879-9465-F595E598938F}" id="{CD717311-8657-4940-9D58-CA4621E783D1}">
    <text>Classified thus because of adverse events including misclassifications. May need to look closer</text>
  </threadedComment>
  <threadedComment ref="E166" dT="2022-08-18T10:54:07.00" personId="{47AD0E6B-D533-4879-9465-F595E598938F}" id="{CEE22F1D-240C-4499-A0C4-612B0642B497}">
    <text>check to see if this had a pathway trigger?</text>
  </threadedComment>
  <threadedComment ref="S174" dT="2022-09-13T11:38:41.24" personId="{47AD0E6B-D533-4879-9465-F595E598938F}" id="{00A58FF8-24D4-4408-B9A6-ABB90FA02AFD}">
    <text>confidence intervals</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doi:%2010.3390/ijerph17228333" TargetMode="External"/><Relationship Id="rId18" Type="http://schemas.openxmlformats.org/officeDocument/2006/relationships/hyperlink" Target="https://doi.org/10.1186/s12884-018-1853-7" TargetMode="External"/><Relationship Id="rId26" Type="http://schemas.openxmlformats.org/officeDocument/2006/relationships/hyperlink" Target="https://dx.doi.org/10.1093/humrep/dew105" TargetMode="External"/><Relationship Id="rId39" Type="http://schemas.openxmlformats.org/officeDocument/2006/relationships/hyperlink" Target="https://doi.org/10.1371/journal.pone.0222499" TargetMode="External"/><Relationship Id="rId21" Type="http://schemas.openxmlformats.org/officeDocument/2006/relationships/hyperlink" Target="https://doi.org/10.1016/j.puhe.2017.05.010" TargetMode="External"/><Relationship Id="rId34" Type="http://schemas.openxmlformats.org/officeDocument/2006/relationships/hyperlink" Target="https://doi.org/10.1016/j.ajog.2018.12.037" TargetMode="External"/><Relationship Id="rId42" Type="http://schemas.openxmlformats.org/officeDocument/2006/relationships/hyperlink" Target="https://doi.org/10.1002/uog.21999" TargetMode="External"/><Relationship Id="rId47" Type="http://schemas.openxmlformats.org/officeDocument/2006/relationships/hyperlink" Target="https://doi.org/10.1007/s10620-022-07494-9" TargetMode="External"/><Relationship Id="rId50" Type="http://schemas.openxmlformats.org/officeDocument/2006/relationships/hyperlink" Target="https://dx.doi.org/10.1055/a-2278-9119" TargetMode="External"/><Relationship Id="rId55" Type="http://schemas.openxmlformats.org/officeDocument/2006/relationships/hyperlink" Target="https://dx.doi.org/10.2196/44362" TargetMode="External"/><Relationship Id="rId63" Type="http://schemas.openxmlformats.org/officeDocument/2006/relationships/comments" Target="../comments1.xml"/><Relationship Id="rId7" Type="http://schemas.openxmlformats.org/officeDocument/2006/relationships/hyperlink" Target="https://doi.org/10.2196/11468" TargetMode="External"/><Relationship Id="rId2" Type="http://schemas.openxmlformats.org/officeDocument/2006/relationships/hyperlink" Target="https://doi.org/10.1111/j.1471-0528.1999.tb08267.x" TargetMode="External"/><Relationship Id="rId16" Type="http://schemas.openxmlformats.org/officeDocument/2006/relationships/hyperlink" Target="https://doi.org/10.1016/j.preghy.2018.08.451" TargetMode="External"/><Relationship Id="rId29" Type="http://schemas.openxmlformats.org/officeDocument/2006/relationships/hyperlink" Target="https://jpma.org.pk/article-details/8054?article_id=8054" TargetMode="External"/><Relationship Id="rId11" Type="http://schemas.openxmlformats.org/officeDocument/2006/relationships/hyperlink" Target="https://doi:%2010.3390/ijerph17228333" TargetMode="External"/><Relationship Id="rId24" Type="http://schemas.openxmlformats.org/officeDocument/2006/relationships/hyperlink" Target="https://doi.org/10.1016/j.puhe.2017.05.010" TargetMode="External"/><Relationship Id="rId32" Type="http://schemas.openxmlformats.org/officeDocument/2006/relationships/hyperlink" Target="https://jpma.org.pk/article-details/8054?article_id=8054" TargetMode="External"/><Relationship Id="rId37" Type="http://schemas.openxmlformats.org/officeDocument/2006/relationships/hyperlink" Target="https://www.cochranelibrary.com/central/doi/10.1002/central/CN-00841513/full" TargetMode="External"/><Relationship Id="rId40" Type="http://schemas.openxmlformats.org/officeDocument/2006/relationships/hyperlink" Target="https://doi.org/10.1016/j.ijmedinf.2017.02.014" TargetMode="External"/><Relationship Id="rId45" Type="http://schemas.openxmlformats.org/officeDocument/2006/relationships/hyperlink" Target="https://dx.doi.org/10.1136/bmjopen-2023-074770" TargetMode="External"/><Relationship Id="rId53" Type="http://schemas.openxmlformats.org/officeDocument/2006/relationships/hyperlink" Target="https://doi.org/10.1136/bmjebm-2022-112098" TargetMode="External"/><Relationship Id="rId58" Type="http://schemas.openxmlformats.org/officeDocument/2006/relationships/hyperlink" Target="https://dx.doi.org/10.1136/bmjopen-2023-074770" TargetMode="External"/><Relationship Id="rId5" Type="http://schemas.openxmlformats.org/officeDocument/2006/relationships/hyperlink" Target="https://www.ncbi.nlm.nih.gov/pmc/articles/PMC5060385/" TargetMode="External"/><Relationship Id="rId61" Type="http://schemas.openxmlformats.org/officeDocument/2006/relationships/vmlDrawing" Target="../drawings/vmlDrawing1.vml"/><Relationship Id="rId19" Type="http://schemas.openxmlformats.org/officeDocument/2006/relationships/hyperlink" Target="https://doi.org/10.1136/amiajnl-2011-000682" TargetMode="External"/><Relationship Id="rId14" Type="http://schemas.openxmlformats.org/officeDocument/2006/relationships/hyperlink" Target="https://doi.org/10.1016/j.wombi.2019.12.002" TargetMode="External"/><Relationship Id="rId22" Type="http://schemas.openxmlformats.org/officeDocument/2006/relationships/hyperlink" Target="https://doi.org/10.1016/j.puhe.2017.05.010" TargetMode="External"/><Relationship Id="rId27" Type="http://schemas.openxmlformats.org/officeDocument/2006/relationships/hyperlink" Target="https://dx.doi.org/10.1055/s-0040-1721715" TargetMode="External"/><Relationship Id="rId30" Type="http://schemas.openxmlformats.org/officeDocument/2006/relationships/hyperlink" Target="https://jpma.org.pk/article-details/8054?article_id=8054" TargetMode="External"/><Relationship Id="rId35" Type="http://schemas.openxmlformats.org/officeDocument/2006/relationships/hyperlink" Target="https://doi.org/10.1016/j.ajog.2018.12.037" TargetMode="External"/><Relationship Id="rId43" Type="http://schemas.openxmlformats.org/officeDocument/2006/relationships/hyperlink" Target="https://doi.org/10.1016/S2589-7500(21)00269-7" TargetMode="External"/><Relationship Id="rId48" Type="http://schemas.openxmlformats.org/officeDocument/2006/relationships/hyperlink" Target="https://dx.doi.org/10.1055/a-2278-9119" TargetMode="External"/><Relationship Id="rId56" Type="http://schemas.openxmlformats.org/officeDocument/2006/relationships/hyperlink" Target="https://doi.org/10.1016/j.ajog.2023.09.092" TargetMode="External"/><Relationship Id="rId64" Type="http://schemas.microsoft.com/office/2017/10/relationships/threadedComment" Target="../threadedComments/threadedComment1.xml"/><Relationship Id="rId8" Type="http://schemas.openxmlformats.org/officeDocument/2006/relationships/hyperlink" Target="https://dx.doi.org/10.1136/archdischild-2020-318806" TargetMode="External"/><Relationship Id="rId51" Type="http://schemas.openxmlformats.org/officeDocument/2006/relationships/hyperlink" Target="https://dx.doi.org/10.1055/a-2278-9119" TargetMode="External"/><Relationship Id="rId3" Type="http://schemas.openxmlformats.org/officeDocument/2006/relationships/hyperlink" Target="https://doi.org/10.1002/uog.21999" TargetMode="External"/><Relationship Id="rId12" Type="http://schemas.openxmlformats.org/officeDocument/2006/relationships/hyperlink" Target="https://doi:10.3390/ijerph17228333" TargetMode="External"/><Relationship Id="rId17" Type="http://schemas.openxmlformats.org/officeDocument/2006/relationships/hyperlink" Target="https://doi.org/10.1016/j.preghy.2018.08.451" TargetMode="External"/><Relationship Id="rId25" Type="http://schemas.openxmlformats.org/officeDocument/2006/relationships/hyperlink" Target="https://dx.doi.org/10.1093/humrep/dew105" TargetMode="External"/><Relationship Id="rId33" Type="http://schemas.openxmlformats.org/officeDocument/2006/relationships/hyperlink" Target="https://jpma.org.pk/article-details/8054?article_id=8054" TargetMode="External"/><Relationship Id="rId38" Type="http://schemas.openxmlformats.org/officeDocument/2006/relationships/hyperlink" Target="https://doi.org/10.4103/JOACC.JOACC_53_18" TargetMode="External"/><Relationship Id="rId46" Type="http://schemas.openxmlformats.org/officeDocument/2006/relationships/hyperlink" Target="https://dx.doi.org/10.2196/44362" TargetMode="External"/><Relationship Id="rId59" Type="http://schemas.openxmlformats.org/officeDocument/2006/relationships/hyperlink" Target="https://doi.org/10.1016/j.wombi.2021.06.001" TargetMode="External"/><Relationship Id="rId20" Type="http://schemas.openxmlformats.org/officeDocument/2006/relationships/hyperlink" Target="https://dx.doi.org/10.1016/j.ijmedinf.2012.04.009" TargetMode="External"/><Relationship Id="rId41" Type="http://schemas.openxmlformats.org/officeDocument/2006/relationships/hyperlink" Target="https://doi.org/10.1111/1552-6909.12485" TargetMode="External"/><Relationship Id="rId54" Type="http://schemas.openxmlformats.org/officeDocument/2006/relationships/hyperlink" Target="https://dx.doi.org/10.2196/44362" TargetMode="External"/><Relationship Id="rId62" Type="http://schemas.openxmlformats.org/officeDocument/2006/relationships/table" Target="../tables/table1.xml"/><Relationship Id="rId1" Type="http://schemas.openxmlformats.org/officeDocument/2006/relationships/hyperlink" Target="https://doi.org/10.1515/jpm-2022-0111" TargetMode="External"/><Relationship Id="rId6" Type="http://schemas.openxmlformats.org/officeDocument/2006/relationships/hyperlink" Target="https://doi.org/10.7189/jogh.09.010420" TargetMode="External"/><Relationship Id="rId15" Type="http://schemas.openxmlformats.org/officeDocument/2006/relationships/hyperlink" Target="https://trialsearch.who.int/Trial2.aspx?TrialID=NTR1387" TargetMode="External"/><Relationship Id="rId23" Type="http://schemas.openxmlformats.org/officeDocument/2006/relationships/hyperlink" Target="https://doi.org/10.1016/j.puhe.2017.05.010" TargetMode="External"/><Relationship Id="rId28" Type="http://schemas.openxmlformats.org/officeDocument/2006/relationships/hyperlink" Target="https://dx.doi.org/10.1002/ijgo.12028" TargetMode="External"/><Relationship Id="rId36" Type="http://schemas.openxmlformats.org/officeDocument/2006/relationships/hyperlink" Target="https://www.cochranelibrary.com/central/doi/10.1002/central/CN-00841513/full" TargetMode="External"/><Relationship Id="rId49" Type="http://schemas.openxmlformats.org/officeDocument/2006/relationships/hyperlink" Target="https://dx.doi.org/10.1055/a-2278-9119" TargetMode="External"/><Relationship Id="rId57" Type="http://schemas.openxmlformats.org/officeDocument/2006/relationships/hyperlink" Target="https://doi.org/10.1016/j.ajog.2023.09.092" TargetMode="External"/><Relationship Id="rId10" Type="http://schemas.openxmlformats.org/officeDocument/2006/relationships/hyperlink" Target="https://doi:%2010.3390/ijerph17228333" TargetMode="External"/><Relationship Id="rId31" Type="http://schemas.openxmlformats.org/officeDocument/2006/relationships/hyperlink" Target="https://jpma.org.pk/article-details/8054?article_id=8054" TargetMode="External"/><Relationship Id="rId44" Type="http://schemas.openxmlformats.org/officeDocument/2006/relationships/hyperlink" Target="https://doi.org/10.1111/ajo.13375" TargetMode="External"/><Relationship Id="rId52" Type="http://schemas.openxmlformats.org/officeDocument/2006/relationships/hyperlink" Target="https://doi.org/10.1136/bmjebm-2022-112098" TargetMode="External"/><Relationship Id="rId60" Type="http://schemas.openxmlformats.org/officeDocument/2006/relationships/printerSettings" Target="../printerSettings/printerSettings1.bin"/><Relationship Id="rId4" Type="http://schemas.openxmlformats.org/officeDocument/2006/relationships/hyperlink" Target="https://doi.org/10.1515/jpm-2022-0111" TargetMode="External"/><Relationship Id="rId9" Type="http://schemas.openxmlformats.org/officeDocument/2006/relationships/hyperlink" Target="https://dx.doi.org/10.1136/archdischild-2020-3188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39"/>
  <sheetViews>
    <sheetView tabSelected="1" zoomScale="105" zoomScaleNormal="115" workbookViewId="0">
      <pane xSplit="1" ySplit="1" topLeftCell="B2" activePane="bottomRight" state="frozen"/>
      <selection pane="topRight" activeCell="B1" sqref="B1"/>
      <selection pane="bottomLeft" activeCell="A2" sqref="A2"/>
      <selection pane="bottomRight" activeCell="D187" sqref="D187"/>
    </sheetView>
  </sheetViews>
  <sheetFormatPr defaultRowHeight="15"/>
  <cols>
    <col min="1" max="1" width="32.85546875" style="17" customWidth="1"/>
    <col min="2" max="2" width="41" style="17" customWidth="1"/>
    <col min="3" max="4" width="53.42578125" style="17" customWidth="1"/>
    <col min="5" max="6" width="34.140625" style="17" customWidth="1"/>
    <col min="7" max="7" width="23.7109375" style="18" customWidth="1"/>
    <col min="8" max="8" width="13.42578125" style="55" customWidth="1"/>
    <col min="9" max="10" width="20.140625" style="55" customWidth="1"/>
    <col min="11" max="17" width="18.85546875" style="54" customWidth="1"/>
    <col min="18" max="18" width="66.42578125" style="54" customWidth="1"/>
    <col min="19" max="19" width="13.140625" style="17" customWidth="1"/>
    <col min="20" max="20" width="18.85546875" style="55" customWidth="1"/>
    <col min="21" max="21" width="36" style="55" customWidth="1"/>
    <col min="22" max="22" width="12" style="55" customWidth="1"/>
    <col min="23" max="23" width="17.42578125" style="55" customWidth="1"/>
    <col min="24" max="24" width="14.85546875" style="55" customWidth="1"/>
    <col min="25" max="25" width="20" style="55" customWidth="1"/>
    <col min="26" max="26" width="17" customWidth="1"/>
    <col min="27" max="27" width="44.28515625" customWidth="1"/>
    <col min="28" max="28" width="35" customWidth="1"/>
    <col min="29" max="29" width="10.5703125" customWidth="1"/>
  </cols>
  <sheetData>
    <row r="1" spans="1:29" s="2" customFormat="1">
      <c r="A1" s="234" t="s">
        <v>0</v>
      </c>
      <c r="B1" s="5" t="s">
        <v>1</v>
      </c>
      <c r="C1" s="5" t="s">
        <v>1315</v>
      </c>
      <c r="D1" s="5" t="s">
        <v>2</v>
      </c>
      <c r="E1" s="5" t="s">
        <v>3</v>
      </c>
      <c r="F1" s="5" t="s">
        <v>4</v>
      </c>
      <c r="G1" s="6" t="s">
        <v>5</v>
      </c>
      <c r="H1" s="75" t="s">
        <v>6</v>
      </c>
      <c r="I1" s="75" t="s">
        <v>7</v>
      </c>
      <c r="J1" s="75" t="s">
        <v>8</v>
      </c>
      <c r="K1" s="160" t="s">
        <v>9</v>
      </c>
      <c r="L1" s="160" t="s">
        <v>10</v>
      </c>
      <c r="M1" s="160" t="s">
        <v>11</v>
      </c>
      <c r="N1" s="160" t="s">
        <v>12</v>
      </c>
      <c r="O1" s="160" t="s">
        <v>13</v>
      </c>
      <c r="P1" s="160" t="s">
        <v>14</v>
      </c>
      <c r="Q1" s="160" t="s">
        <v>15</v>
      </c>
      <c r="R1" s="160" t="s">
        <v>16</v>
      </c>
      <c r="S1" s="5" t="s">
        <v>17</v>
      </c>
      <c r="T1" s="75" t="s">
        <v>18</v>
      </c>
      <c r="U1" s="75" t="s">
        <v>19</v>
      </c>
      <c r="V1" s="75" t="s">
        <v>20</v>
      </c>
      <c r="W1" s="75" t="s">
        <v>21</v>
      </c>
      <c r="X1" s="75" t="s">
        <v>22</v>
      </c>
      <c r="Y1" s="75" t="s">
        <v>23</v>
      </c>
      <c r="Z1" s="5" t="s">
        <v>24</v>
      </c>
      <c r="AA1" s="5" t="s">
        <v>25</v>
      </c>
      <c r="AB1" s="5" t="s">
        <v>26</v>
      </c>
      <c r="AC1" s="6" t="s">
        <v>27</v>
      </c>
    </row>
    <row r="2" spans="1:29" s="40" customFormat="1">
      <c r="A2" s="235" t="s">
        <v>28</v>
      </c>
      <c r="B2" s="236" t="s">
        <v>29</v>
      </c>
      <c r="C2" s="234" t="s">
        <v>30</v>
      </c>
      <c r="D2" s="234" t="s">
        <v>31</v>
      </c>
      <c r="E2" s="234" t="s">
        <v>32</v>
      </c>
      <c r="F2" s="234" t="s">
        <v>33</v>
      </c>
      <c r="G2" s="237" t="s">
        <v>34</v>
      </c>
      <c r="H2" s="238" t="s">
        <v>35</v>
      </c>
      <c r="I2" s="47" t="s">
        <v>36</v>
      </c>
      <c r="J2" s="188" t="s">
        <v>37</v>
      </c>
      <c r="K2" s="239" t="s">
        <v>38</v>
      </c>
      <c r="L2" s="239" t="s">
        <v>39</v>
      </c>
      <c r="M2" s="239" t="s">
        <v>40</v>
      </c>
      <c r="N2" s="239" t="s">
        <v>41</v>
      </c>
      <c r="O2" s="239" t="s">
        <v>42</v>
      </c>
      <c r="P2" s="239" t="s">
        <v>43</v>
      </c>
      <c r="Q2" s="239" t="s">
        <v>44</v>
      </c>
      <c r="R2" s="132" t="s">
        <v>45</v>
      </c>
      <c r="S2" s="240">
        <v>0.83</v>
      </c>
      <c r="T2" s="98" t="s">
        <v>46</v>
      </c>
      <c r="U2" s="146">
        <v>224</v>
      </c>
      <c r="V2" s="146">
        <v>270</v>
      </c>
      <c r="W2" s="241"/>
      <c r="X2" s="241"/>
      <c r="Y2" s="238"/>
      <c r="Z2" s="2"/>
      <c r="AA2" s="2" t="s">
        <v>47</v>
      </c>
      <c r="AB2" s="2" t="s">
        <v>48</v>
      </c>
      <c r="AC2" s="7"/>
    </row>
    <row r="3" spans="1:29" s="62" customFormat="1" ht="21.75" customHeight="1">
      <c r="A3" s="242" t="s">
        <v>28</v>
      </c>
      <c r="B3" s="243" t="s">
        <v>29</v>
      </c>
      <c r="C3" s="244" t="s">
        <v>30</v>
      </c>
      <c r="D3" s="244" t="s">
        <v>31</v>
      </c>
      <c r="E3" s="244" t="s">
        <v>32</v>
      </c>
      <c r="F3" s="244" t="s">
        <v>33</v>
      </c>
      <c r="G3" s="244" t="s">
        <v>34</v>
      </c>
      <c r="H3" s="245" t="s">
        <v>35</v>
      </c>
      <c r="I3" s="47" t="s">
        <v>36</v>
      </c>
      <c r="J3" s="188" t="s">
        <v>37</v>
      </c>
      <c r="K3" s="225" t="s">
        <v>38</v>
      </c>
      <c r="L3" s="225" t="s">
        <v>49</v>
      </c>
      <c r="M3" s="225" t="s">
        <v>40</v>
      </c>
      <c r="N3" s="239" t="s">
        <v>41</v>
      </c>
      <c r="O3" s="239" t="s">
        <v>42</v>
      </c>
      <c r="P3" s="239" t="s">
        <v>43</v>
      </c>
      <c r="Q3" s="239" t="s">
        <v>44</v>
      </c>
      <c r="R3" s="130" t="s">
        <v>50</v>
      </c>
      <c r="S3" s="246">
        <v>0.51400000000000001</v>
      </c>
      <c r="T3" s="70" t="s">
        <v>46</v>
      </c>
      <c r="U3" s="70">
        <v>127</v>
      </c>
      <c r="V3" s="70">
        <v>247</v>
      </c>
      <c r="W3" s="229"/>
      <c r="X3" s="229"/>
      <c r="Y3" s="224"/>
      <c r="Z3"/>
      <c r="AA3" t="s">
        <v>51</v>
      </c>
      <c r="AB3" t="s">
        <v>48</v>
      </c>
      <c r="AC3"/>
    </row>
    <row r="4" spans="1:29" s="2" customFormat="1" ht="24.75" customHeight="1">
      <c r="A4" s="242" t="s">
        <v>28</v>
      </c>
      <c r="B4" s="243" t="s">
        <v>29</v>
      </c>
      <c r="C4" s="244" t="s">
        <v>30</v>
      </c>
      <c r="D4" s="244" t="s">
        <v>31</v>
      </c>
      <c r="E4" s="244" t="s">
        <v>32</v>
      </c>
      <c r="F4" s="244" t="s">
        <v>33</v>
      </c>
      <c r="G4" s="244" t="s">
        <v>34</v>
      </c>
      <c r="H4" s="247" t="s">
        <v>35</v>
      </c>
      <c r="I4" s="47" t="s">
        <v>36</v>
      </c>
      <c r="J4" s="188" t="s">
        <v>37</v>
      </c>
      <c r="K4" s="248" t="s">
        <v>38</v>
      </c>
      <c r="L4" s="248" t="s">
        <v>52</v>
      </c>
      <c r="M4" s="248" t="s">
        <v>40</v>
      </c>
      <c r="N4" s="239" t="s">
        <v>41</v>
      </c>
      <c r="O4" s="239" t="s">
        <v>42</v>
      </c>
      <c r="P4" s="239" t="s">
        <v>43</v>
      </c>
      <c r="Q4" s="239" t="s">
        <v>44</v>
      </c>
      <c r="R4" s="135" t="s">
        <v>53</v>
      </c>
      <c r="S4" s="249">
        <v>0.215</v>
      </c>
      <c r="T4" s="77" t="s">
        <v>46</v>
      </c>
      <c r="U4" s="77">
        <v>53</v>
      </c>
      <c r="V4" s="77">
        <v>247</v>
      </c>
      <c r="W4" s="250"/>
      <c r="X4" s="250"/>
      <c r="Y4" s="224"/>
      <c r="Z4" s="29"/>
      <c r="AA4" s="29" t="s">
        <v>51</v>
      </c>
      <c r="AB4" s="29" t="s">
        <v>48</v>
      </c>
      <c r="AC4" s="29"/>
    </row>
    <row r="5" spans="1:29" s="2" customFormat="1" ht="24" customHeight="1">
      <c r="A5" s="242" t="s">
        <v>28</v>
      </c>
      <c r="B5" s="243" t="s">
        <v>29</v>
      </c>
      <c r="C5" s="244" t="s">
        <v>30</v>
      </c>
      <c r="D5" s="244" t="s">
        <v>31</v>
      </c>
      <c r="E5" s="244" t="s">
        <v>32</v>
      </c>
      <c r="F5" s="244" t="s">
        <v>33</v>
      </c>
      <c r="G5" s="244" t="s">
        <v>34</v>
      </c>
      <c r="H5" s="245" t="s">
        <v>35</v>
      </c>
      <c r="I5" s="47" t="s">
        <v>36</v>
      </c>
      <c r="J5" s="188" t="s">
        <v>37</v>
      </c>
      <c r="K5" s="225" t="s">
        <v>38</v>
      </c>
      <c r="L5" s="225" t="s">
        <v>54</v>
      </c>
      <c r="M5" s="225" t="s">
        <v>40</v>
      </c>
      <c r="N5" s="239" t="s">
        <v>41</v>
      </c>
      <c r="O5" s="239" t="s">
        <v>42</v>
      </c>
      <c r="P5" s="239" t="s">
        <v>43</v>
      </c>
      <c r="Q5" s="239" t="s">
        <v>44</v>
      </c>
      <c r="R5" s="225" t="s">
        <v>55</v>
      </c>
      <c r="S5" s="226"/>
      <c r="T5" s="229" t="s">
        <v>56</v>
      </c>
      <c r="U5" s="229"/>
      <c r="V5" s="229"/>
      <c r="W5" s="229"/>
      <c r="X5" s="229"/>
      <c r="Y5" s="72" t="s">
        <v>57</v>
      </c>
      <c r="Z5"/>
      <c r="AA5"/>
      <c r="AB5" t="s">
        <v>48</v>
      </c>
      <c r="AC5"/>
    </row>
    <row r="6" spans="1:29" s="2" customFormat="1" ht="18.75" customHeight="1">
      <c r="A6" s="251" t="s">
        <v>28</v>
      </c>
      <c r="B6" s="252" t="s">
        <v>29</v>
      </c>
      <c r="C6" s="253" t="s">
        <v>30</v>
      </c>
      <c r="D6" s="253" t="s">
        <v>31</v>
      </c>
      <c r="E6" s="253" t="s">
        <v>32</v>
      </c>
      <c r="F6" s="253" t="s">
        <v>33</v>
      </c>
      <c r="G6" s="253" t="s">
        <v>34</v>
      </c>
      <c r="H6" s="245" t="s">
        <v>58</v>
      </c>
      <c r="I6" s="229" t="s">
        <v>59</v>
      </c>
      <c r="J6" s="168" t="s">
        <v>60</v>
      </c>
      <c r="K6" s="225" t="s">
        <v>61</v>
      </c>
      <c r="L6" s="225" t="s">
        <v>62</v>
      </c>
      <c r="M6" s="225" t="s">
        <v>63</v>
      </c>
      <c r="N6" s="225" t="s">
        <v>64</v>
      </c>
      <c r="O6" s="239" t="s">
        <v>42</v>
      </c>
      <c r="P6" s="239" t="s">
        <v>43</v>
      </c>
      <c r="Q6" s="239" t="s">
        <v>44</v>
      </c>
      <c r="R6" s="231" t="s">
        <v>65</v>
      </c>
      <c r="S6" s="227"/>
      <c r="T6" s="224" t="s">
        <v>66</v>
      </c>
      <c r="U6" s="224">
        <v>150.19999999999999</v>
      </c>
      <c r="V6" s="224">
        <v>13668.2</v>
      </c>
      <c r="W6" s="224" t="s">
        <v>67</v>
      </c>
      <c r="X6" s="224" t="s">
        <v>67</v>
      </c>
      <c r="Y6" s="224"/>
      <c r="Z6" s="68" t="s">
        <v>68</v>
      </c>
      <c r="AA6" s="68" t="s">
        <v>47</v>
      </c>
      <c r="AB6" s="68" t="s">
        <v>69</v>
      </c>
      <c r="AC6" s="68"/>
    </row>
    <row r="7" spans="1:29" s="3" customFormat="1">
      <c r="A7" s="254" t="s">
        <v>28</v>
      </c>
      <c r="B7" s="255" t="s">
        <v>29</v>
      </c>
      <c r="C7" s="234" t="s">
        <v>30</v>
      </c>
      <c r="D7" s="234" t="s">
        <v>31</v>
      </c>
      <c r="E7" s="234" t="s">
        <v>32</v>
      </c>
      <c r="F7" s="234" t="s">
        <v>33</v>
      </c>
      <c r="G7" s="237" t="s">
        <v>34</v>
      </c>
      <c r="H7" s="238" t="s">
        <v>58</v>
      </c>
      <c r="I7" s="47" t="s">
        <v>59</v>
      </c>
      <c r="J7" s="168" t="s">
        <v>60</v>
      </c>
      <c r="K7" s="239" t="s">
        <v>61</v>
      </c>
      <c r="L7" s="239" t="s">
        <v>62</v>
      </c>
      <c r="M7" s="239" t="s">
        <v>70</v>
      </c>
      <c r="N7" s="225" t="s">
        <v>64</v>
      </c>
      <c r="O7" s="239" t="s">
        <v>42</v>
      </c>
      <c r="P7" s="239" t="s">
        <v>43</v>
      </c>
      <c r="Q7" s="239" t="s">
        <v>44</v>
      </c>
      <c r="R7" s="93" t="s">
        <v>71</v>
      </c>
      <c r="S7" s="234"/>
      <c r="T7" s="98" t="s">
        <v>66</v>
      </c>
      <c r="U7" s="98">
        <v>4249.7</v>
      </c>
      <c r="V7" s="98">
        <v>46.7</v>
      </c>
      <c r="W7" s="238"/>
      <c r="X7" s="238"/>
      <c r="Y7" s="238"/>
      <c r="Z7" s="66" t="s">
        <v>68</v>
      </c>
      <c r="AA7" s="66" t="s">
        <v>47</v>
      </c>
      <c r="AB7" s="66" t="s">
        <v>48</v>
      </c>
      <c r="AC7" s="155"/>
    </row>
    <row r="8" spans="1:29" s="3" customFormat="1">
      <c r="A8" s="254" t="s">
        <v>28</v>
      </c>
      <c r="B8" s="256" t="s">
        <v>29</v>
      </c>
      <c r="C8" s="253" t="s">
        <v>30</v>
      </c>
      <c r="D8" s="253" t="s">
        <v>31</v>
      </c>
      <c r="E8" s="253" t="s">
        <v>32</v>
      </c>
      <c r="F8" s="227" t="s">
        <v>33</v>
      </c>
      <c r="G8" s="257" t="s">
        <v>34</v>
      </c>
      <c r="H8" s="229" t="s">
        <v>58</v>
      </c>
      <c r="I8" s="46" t="s">
        <v>59</v>
      </c>
      <c r="J8" s="168" t="s">
        <v>60</v>
      </c>
      <c r="K8" s="258" t="s">
        <v>61</v>
      </c>
      <c r="L8" s="258" t="s">
        <v>62</v>
      </c>
      <c r="M8" s="258" t="s">
        <v>72</v>
      </c>
      <c r="N8" s="225" t="s">
        <v>64</v>
      </c>
      <c r="O8" s="239" t="s">
        <v>42</v>
      </c>
      <c r="P8" s="239" t="s">
        <v>43</v>
      </c>
      <c r="Q8" s="239" t="s">
        <v>44</v>
      </c>
      <c r="R8" s="95" t="s">
        <v>73</v>
      </c>
      <c r="S8" s="259"/>
      <c r="T8" s="146" t="s">
        <v>66</v>
      </c>
      <c r="U8" s="146">
        <v>573.29999999999995</v>
      </c>
      <c r="V8" s="146">
        <v>6.3</v>
      </c>
      <c r="W8" s="241"/>
      <c r="X8" s="241"/>
      <c r="Y8" s="241"/>
      <c r="Z8" s="151" t="s">
        <v>68</v>
      </c>
      <c r="AA8" s="151" t="s">
        <v>47</v>
      </c>
      <c r="AB8" s="151" t="s">
        <v>48</v>
      </c>
      <c r="AC8" s="153"/>
    </row>
    <row r="9" spans="1:29" s="3" customFormat="1">
      <c r="A9" s="244" t="s">
        <v>74</v>
      </c>
      <c r="B9" s="227" t="s">
        <v>75</v>
      </c>
      <c r="C9" s="227" t="s">
        <v>30</v>
      </c>
      <c r="D9" s="227" t="s">
        <v>76</v>
      </c>
      <c r="E9" s="227" t="s">
        <v>77</v>
      </c>
      <c r="F9" s="227" t="s">
        <v>78</v>
      </c>
      <c r="G9" s="230" t="s">
        <v>79</v>
      </c>
      <c r="H9" s="260" t="s">
        <v>58</v>
      </c>
      <c r="I9" s="260" t="s">
        <v>80</v>
      </c>
      <c r="J9" s="177" t="s">
        <v>81</v>
      </c>
      <c r="K9" s="261" t="s">
        <v>82</v>
      </c>
      <c r="L9" s="261" t="s">
        <v>83</v>
      </c>
      <c r="M9" s="261" t="s">
        <v>84</v>
      </c>
      <c r="N9" s="261" t="s">
        <v>85</v>
      </c>
      <c r="O9" s="239" t="s">
        <v>42</v>
      </c>
      <c r="P9" s="239" t="s">
        <v>43</v>
      </c>
      <c r="Q9" s="261" t="s">
        <v>86</v>
      </c>
      <c r="R9" s="262" t="s">
        <v>87</v>
      </c>
      <c r="S9" s="253" t="s">
        <v>88</v>
      </c>
      <c r="T9" s="263" t="s">
        <v>89</v>
      </c>
      <c r="U9" s="263">
        <v>7</v>
      </c>
      <c r="V9" s="263">
        <v>100</v>
      </c>
      <c r="W9" s="263">
        <v>41</v>
      </c>
      <c r="X9" s="263">
        <v>100</v>
      </c>
      <c r="Y9" s="263"/>
      <c r="Z9" s="32" t="s">
        <v>68</v>
      </c>
      <c r="AA9" s="32" t="s">
        <v>51</v>
      </c>
      <c r="AB9" s="32" t="s">
        <v>69</v>
      </c>
      <c r="AC9" s="33"/>
    </row>
    <row r="10" spans="1:29" ht="30">
      <c r="A10" s="244" t="s">
        <v>90</v>
      </c>
      <c r="B10" s="232" t="s">
        <v>91</v>
      </c>
      <c r="C10" s="226" t="s">
        <v>30</v>
      </c>
      <c r="D10" s="226" t="s">
        <v>76</v>
      </c>
      <c r="E10" s="226" t="s">
        <v>77</v>
      </c>
      <c r="F10" s="226" t="s">
        <v>78</v>
      </c>
      <c r="G10" s="226" t="s">
        <v>7</v>
      </c>
      <c r="H10" s="264" t="s">
        <v>58</v>
      </c>
      <c r="I10" s="265" t="s">
        <v>92</v>
      </c>
      <c r="J10" s="265" t="s">
        <v>93</v>
      </c>
      <c r="K10" s="266" t="s">
        <v>82</v>
      </c>
      <c r="L10" s="266" t="s">
        <v>94</v>
      </c>
      <c r="M10" s="266" t="s">
        <v>95</v>
      </c>
      <c r="N10" s="225" t="s">
        <v>96</v>
      </c>
      <c r="O10" s="239" t="s">
        <v>42</v>
      </c>
      <c r="P10" s="239" t="s">
        <v>43</v>
      </c>
      <c r="Q10" s="225" t="s">
        <v>44</v>
      </c>
      <c r="R10" s="225" t="s">
        <v>97</v>
      </c>
      <c r="S10" s="226" t="s">
        <v>98</v>
      </c>
      <c r="T10" s="229" t="s">
        <v>99</v>
      </c>
      <c r="U10" s="229" t="s">
        <v>100</v>
      </c>
      <c r="V10" s="229" t="s">
        <v>101</v>
      </c>
      <c r="W10" s="229" t="s">
        <v>102</v>
      </c>
      <c r="X10" s="229" t="s">
        <v>103</v>
      </c>
      <c r="Y10" s="229"/>
      <c r="Z10" t="s">
        <v>68</v>
      </c>
      <c r="AA10" t="s">
        <v>51</v>
      </c>
      <c r="AB10" t="s">
        <v>69</v>
      </c>
    </row>
    <row r="11" spans="1:29" ht="30">
      <c r="A11" s="244" t="s">
        <v>90</v>
      </c>
      <c r="B11" s="232" t="s">
        <v>91</v>
      </c>
      <c r="C11" s="226" t="s">
        <v>30</v>
      </c>
      <c r="D11" s="226" t="s">
        <v>76</v>
      </c>
      <c r="E11" s="226" t="s">
        <v>77</v>
      </c>
      <c r="F11" s="226" t="s">
        <v>78</v>
      </c>
      <c r="G11" s="226" t="s">
        <v>7</v>
      </c>
      <c r="H11" s="264" t="s">
        <v>58</v>
      </c>
      <c r="I11" s="265" t="s">
        <v>92</v>
      </c>
      <c r="J11" s="265" t="s">
        <v>93</v>
      </c>
      <c r="K11" s="266" t="s">
        <v>82</v>
      </c>
      <c r="L11" s="266" t="s">
        <v>94</v>
      </c>
      <c r="M11" s="266" t="s">
        <v>95</v>
      </c>
      <c r="N11" s="225" t="s">
        <v>96</v>
      </c>
      <c r="O11" s="239" t="s">
        <v>42</v>
      </c>
      <c r="P11" s="239" t="s">
        <v>43</v>
      </c>
      <c r="Q11" s="225" t="s">
        <v>44</v>
      </c>
      <c r="R11" s="225" t="s">
        <v>97</v>
      </c>
      <c r="S11" s="226" t="s">
        <v>104</v>
      </c>
      <c r="T11" s="229" t="s">
        <v>105</v>
      </c>
      <c r="U11" s="229">
        <v>343</v>
      </c>
      <c r="V11" s="229">
        <v>892</v>
      </c>
      <c r="W11" s="229">
        <v>484</v>
      </c>
      <c r="X11" s="229">
        <v>1279</v>
      </c>
      <c r="Y11" s="229"/>
      <c r="Z11" t="s">
        <v>68</v>
      </c>
      <c r="AA11" t="s">
        <v>51</v>
      </c>
      <c r="AB11" t="s">
        <v>69</v>
      </c>
    </row>
    <row r="12" spans="1:29">
      <c r="A12" s="38" t="s">
        <v>106</v>
      </c>
      <c r="B12" s="38" t="s">
        <v>107</v>
      </c>
      <c r="C12" s="38" t="s">
        <v>30</v>
      </c>
      <c r="D12" s="38" t="s">
        <v>108</v>
      </c>
      <c r="E12" s="38" t="s">
        <v>109</v>
      </c>
      <c r="F12" s="38" t="s">
        <v>110</v>
      </c>
      <c r="G12" s="38" t="s">
        <v>111</v>
      </c>
      <c r="H12" s="264" t="s">
        <v>58</v>
      </c>
      <c r="I12" s="265" t="s">
        <v>112</v>
      </c>
      <c r="J12" s="167" t="s">
        <v>113</v>
      </c>
      <c r="K12" s="266" t="s">
        <v>38</v>
      </c>
      <c r="L12" s="266" t="s">
        <v>114</v>
      </c>
      <c r="M12" s="266" t="s">
        <v>115</v>
      </c>
      <c r="N12" s="48" t="s">
        <v>116</v>
      </c>
      <c r="O12" s="266" t="s">
        <v>117</v>
      </c>
      <c r="P12" s="223" t="s">
        <v>118</v>
      </c>
      <c r="Q12" s="266" t="s">
        <v>86</v>
      </c>
      <c r="R12" s="51" t="s">
        <v>119</v>
      </c>
      <c r="S12" s="31"/>
      <c r="T12" s="74"/>
      <c r="U12" s="74"/>
      <c r="V12" s="265"/>
      <c r="W12" s="265"/>
      <c r="X12" s="265"/>
      <c r="Y12" s="265" t="s">
        <v>120</v>
      </c>
      <c r="Z12" s="15" t="s">
        <v>68</v>
      </c>
      <c r="AA12" s="15" t="s">
        <v>47</v>
      </c>
      <c r="AB12" s="15" t="s">
        <v>48</v>
      </c>
      <c r="AC12" s="15"/>
    </row>
    <row r="13" spans="1:29">
      <c r="A13" s="38" t="s">
        <v>106</v>
      </c>
      <c r="B13" s="38" t="s">
        <v>107</v>
      </c>
      <c r="C13" s="38" t="s">
        <v>30</v>
      </c>
      <c r="D13" s="38" t="s">
        <v>108</v>
      </c>
      <c r="E13" s="38" t="s">
        <v>109</v>
      </c>
      <c r="F13" s="38" t="s">
        <v>110</v>
      </c>
      <c r="G13" s="38" t="s">
        <v>111</v>
      </c>
      <c r="H13" s="264" t="s">
        <v>58</v>
      </c>
      <c r="I13" s="265" t="s">
        <v>112</v>
      </c>
      <c r="J13" s="167" t="s">
        <v>113</v>
      </c>
      <c r="K13" s="266" t="s">
        <v>38</v>
      </c>
      <c r="L13" s="266" t="s">
        <v>114</v>
      </c>
      <c r="M13" s="266" t="s">
        <v>115</v>
      </c>
      <c r="N13" s="225" t="s">
        <v>116</v>
      </c>
      <c r="O13" s="89" t="s">
        <v>117</v>
      </c>
      <c r="P13" s="222" t="s">
        <v>118</v>
      </c>
      <c r="Q13" s="89" t="s">
        <v>86</v>
      </c>
      <c r="R13" s="49" t="s">
        <v>121</v>
      </c>
      <c r="S13" s="19"/>
      <c r="T13" s="70"/>
      <c r="U13" s="70"/>
      <c r="V13" s="229"/>
      <c r="W13" s="229"/>
      <c r="X13" s="229"/>
      <c r="Y13" s="229" t="s">
        <v>122</v>
      </c>
      <c r="Z13" t="s">
        <v>68</v>
      </c>
      <c r="AA13" t="s">
        <v>47</v>
      </c>
      <c r="AB13" t="s">
        <v>48</v>
      </c>
    </row>
    <row r="14" spans="1:29" ht="30">
      <c r="A14" s="38" t="s">
        <v>106</v>
      </c>
      <c r="B14" s="38" t="s">
        <v>107</v>
      </c>
      <c r="C14" s="38" t="s">
        <v>30</v>
      </c>
      <c r="D14" s="38" t="s">
        <v>108</v>
      </c>
      <c r="E14" s="38" t="s">
        <v>109</v>
      </c>
      <c r="F14" s="38" t="s">
        <v>110</v>
      </c>
      <c r="G14" s="38" t="s">
        <v>111</v>
      </c>
      <c r="H14" s="264" t="s">
        <v>58</v>
      </c>
      <c r="I14" s="265" t="s">
        <v>112</v>
      </c>
      <c r="J14" s="167" t="s">
        <v>123</v>
      </c>
      <c r="K14" s="266" t="s">
        <v>38</v>
      </c>
      <c r="L14" s="266" t="s">
        <v>114</v>
      </c>
      <c r="M14" s="266" t="s">
        <v>115</v>
      </c>
      <c r="N14" s="225" t="s">
        <v>116</v>
      </c>
      <c r="O14" s="187" t="s">
        <v>117</v>
      </c>
      <c r="P14" s="223" t="s">
        <v>118</v>
      </c>
      <c r="Q14" s="187" t="s">
        <v>86</v>
      </c>
      <c r="R14" s="225" t="s">
        <v>124</v>
      </c>
      <c r="S14" s="226"/>
      <c r="T14" s="229"/>
      <c r="U14" s="229"/>
      <c r="V14" s="229"/>
      <c r="W14" s="229"/>
      <c r="X14" s="229"/>
      <c r="Y14" s="229" t="s">
        <v>125</v>
      </c>
      <c r="Z14" t="s">
        <v>68</v>
      </c>
      <c r="AA14" t="s">
        <v>47</v>
      </c>
      <c r="AB14" t="s">
        <v>48</v>
      </c>
    </row>
    <row r="15" spans="1:29">
      <c r="A15" s="38" t="s">
        <v>106</v>
      </c>
      <c r="B15" s="38" t="s">
        <v>107</v>
      </c>
      <c r="C15" s="38" t="s">
        <v>30</v>
      </c>
      <c r="D15" s="38" t="s">
        <v>108</v>
      </c>
      <c r="E15" s="38" t="s">
        <v>109</v>
      </c>
      <c r="F15" s="38" t="s">
        <v>110</v>
      </c>
      <c r="G15" s="38" t="s">
        <v>111</v>
      </c>
      <c r="H15" s="264" t="s">
        <v>58</v>
      </c>
      <c r="I15" s="265" t="s">
        <v>112</v>
      </c>
      <c r="J15" s="167" t="s">
        <v>113</v>
      </c>
      <c r="K15" s="266" t="s">
        <v>38</v>
      </c>
      <c r="L15" s="266" t="s">
        <v>114</v>
      </c>
      <c r="M15" s="266" t="s">
        <v>115</v>
      </c>
      <c r="N15" s="225" t="s">
        <v>116</v>
      </c>
      <c r="O15" s="89" t="s">
        <v>117</v>
      </c>
      <c r="P15" s="222" t="s">
        <v>118</v>
      </c>
      <c r="Q15" s="89" t="s">
        <v>86</v>
      </c>
      <c r="R15" s="225" t="s">
        <v>126</v>
      </c>
      <c r="S15" s="226"/>
      <c r="T15" s="229"/>
      <c r="U15" s="229"/>
      <c r="V15" s="229"/>
      <c r="W15" s="229"/>
      <c r="X15" s="229"/>
      <c r="Y15" s="229" t="s">
        <v>127</v>
      </c>
      <c r="Z15" t="s">
        <v>68</v>
      </c>
      <c r="AA15" t="s">
        <v>47</v>
      </c>
      <c r="AB15" t="s">
        <v>48</v>
      </c>
    </row>
    <row r="16" spans="1:29" ht="30">
      <c r="A16" s="38" t="s">
        <v>106</v>
      </c>
      <c r="B16" s="38" t="s">
        <v>107</v>
      </c>
      <c r="C16" s="38" t="s">
        <v>30</v>
      </c>
      <c r="D16" s="38" t="s">
        <v>108</v>
      </c>
      <c r="E16" s="38" t="s">
        <v>109</v>
      </c>
      <c r="F16" s="38" t="s">
        <v>110</v>
      </c>
      <c r="G16" s="38" t="s">
        <v>111</v>
      </c>
      <c r="H16" s="264" t="s">
        <v>58</v>
      </c>
      <c r="I16" s="265" t="s">
        <v>128</v>
      </c>
      <c r="J16" s="265" t="s">
        <v>129</v>
      </c>
      <c r="K16" s="266" t="s">
        <v>130</v>
      </c>
      <c r="L16" s="266" t="s">
        <v>131</v>
      </c>
      <c r="M16" s="266" t="s">
        <v>132</v>
      </c>
      <c r="N16" s="225" t="s">
        <v>133</v>
      </c>
      <c r="O16" s="187" t="s">
        <v>117</v>
      </c>
      <c r="P16" s="222" t="s">
        <v>118</v>
      </c>
      <c r="Q16" s="187" t="s">
        <v>86</v>
      </c>
      <c r="R16" s="52" t="s">
        <v>134</v>
      </c>
      <c r="S16" s="28"/>
      <c r="T16" s="57" t="s">
        <v>135</v>
      </c>
      <c r="U16" s="71"/>
      <c r="V16" s="224"/>
      <c r="W16" s="224"/>
      <c r="X16" s="224"/>
      <c r="Y16" s="224"/>
      <c r="Z16" s="13" t="s">
        <v>68</v>
      </c>
      <c r="AA16" s="13" t="s">
        <v>47</v>
      </c>
      <c r="AB16" s="13" t="s">
        <v>48</v>
      </c>
      <c r="AC16" s="13"/>
    </row>
    <row r="17" spans="1:29" ht="16.5" customHeight="1">
      <c r="A17" s="267" t="s">
        <v>136</v>
      </c>
      <c r="B17" s="267" t="s">
        <v>137</v>
      </c>
      <c r="C17" s="268" t="s">
        <v>138</v>
      </c>
      <c r="D17" s="268" t="s">
        <v>139</v>
      </c>
      <c r="E17" s="268" t="s">
        <v>140</v>
      </c>
      <c r="F17" s="268" t="s">
        <v>141</v>
      </c>
      <c r="G17" s="269" t="s">
        <v>34</v>
      </c>
      <c r="H17" s="265" t="s">
        <v>58</v>
      </c>
      <c r="I17" s="270" t="s">
        <v>142</v>
      </c>
      <c r="J17" s="270" t="s">
        <v>143</v>
      </c>
      <c r="K17" s="225" t="s">
        <v>130</v>
      </c>
      <c r="L17" s="225" t="s">
        <v>144</v>
      </c>
      <c r="M17" s="225" t="s">
        <v>145</v>
      </c>
      <c r="N17" s="225" t="s">
        <v>146</v>
      </c>
      <c r="O17" s="225" t="s">
        <v>147</v>
      </c>
      <c r="P17" s="225" t="s">
        <v>148</v>
      </c>
      <c r="Q17" s="225" t="s">
        <v>149</v>
      </c>
      <c r="R17" s="271" t="s">
        <v>150</v>
      </c>
      <c r="S17" s="226" t="s">
        <v>151</v>
      </c>
      <c r="T17" s="229" t="s">
        <v>152</v>
      </c>
      <c r="U17" s="229">
        <v>117</v>
      </c>
      <c r="V17" s="229">
        <v>125</v>
      </c>
      <c r="W17" s="229">
        <v>106</v>
      </c>
      <c r="X17" s="229">
        <v>125</v>
      </c>
      <c r="Y17" s="229"/>
      <c r="Z17" t="s">
        <v>68</v>
      </c>
      <c r="AA17" t="s">
        <v>47</v>
      </c>
      <c r="AB17" t="s">
        <v>48</v>
      </c>
    </row>
    <row r="18" spans="1:29" ht="15.75" customHeight="1">
      <c r="A18" s="272" t="s">
        <v>153</v>
      </c>
      <c r="B18" s="38" t="s">
        <v>154</v>
      </c>
      <c r="C18" s="272" t="s">
        <v>155</v>
      </c>
      <c r="D18" s="272" t="s">
        <v>156</v>
      </c>
      <c r="E18" s="272" t="s">
        <v>157</v>
      </c>
      <c r="F18" s="38" t="s">
        <v>158</v>
      </c>
      <c r="G18" s="273" t="s">
        <v>159</v>
      </c>
      <c r="H18" s="265" t="s">
        <v>35</v>
      </c>
      <c r="I18" s="229" t="s">
        <v>160</v>
      </c>
      <c r="J18" s="184" t="s">
        <v>161</v>
      </c>
      <c r="K18" s="225" t="s">
        <v>162</v>
      </c>
      <c r="L18" s="225" t="s">
        <v>163</v>
      </c>
      <c r="M18" s="225" t="s">
        <v>164</v>
      </c>
      <c r="N18" s="225" t="s">
        <v>165</v>
      </c>
      <c r="O18" s="225" t="s">
        <v>42</v>
      </c>
      <c r="P18" s="225" t="s">
        <v>148</v>
      </c>
      <c r="Q18" s="225" t="s">
        <v>44</v>
      </c>
      <c r="R18" s="225" t="s">
        <v>166</v>
      </c>
      <c r="S18" s="19" t="s">
        <v>167</v>
      </c>
      <c r="T18" s="70" t="s">
        <v>168</v>
      </c>
      <c r="U18" s="229" t="s">
        <v>169</v>
      </c>
      <c r="V18" s="229"/>
      <c r="W18" s="229" t="s">
        <v>170</v>
      </c>
      <c r="X18" s="229"/>
      <c r="Y18" s="229"/>
      <c r="Z18" t="s">
        <v>68</v>
      </c>
      <c r="AA18" t="s">
        <v>51</v>
      </c>
      <c r="AB18" t="s">
        <v>171</v>
      </c>
    </row>
    <row r="19" spans="1:29" ht="15.75" customHeight="1">
      <c r="A19" s="272" t="s">
        <v>153</v>
      </c>
      <c r="B19" s="38" t="s">
        <v>154</v>
      </c>
      <c r="C19" s="272" t="s">
        <v>155</v>
      </c>
      <c r="D19" s="272" t="s">
        <v>156</v>
      </c>
      <c r="E19" s="272" t="s">
        <v>157</v>
      </c>
      <c r="F19" s="38" t="s">
        <v>158</v>
      </c>
      <c r="G19" s="273" t="s">
        <v>159</v>
      </c>
      <c r="H19" s="265" t="s">
        <v>35</v>
      </c>
      <c r="I19" s="229" t="s">
        <v>160</v>
      </c>
      <c r="J19" s="168" t="s">
        <v>161</v>
      </c>
      <c r="K19" s="225" t="s">
        <v>162</v>
      </c>
      <c r="L19" s="225" t="s">
        <v>163</v>
      </c>
      <c r="M19" s="225" t="s">
        <v>164</v>
      </c>
      <c r="N19" s="225" t="s">
        <v>165</v>
      </c>
      <c r="O19" s="225" t="s">
        <v>42</v>
      </c>
      <c r="P19" s="225" t="s">
        <v>148</v>
      </c>
      <c r="Q19" s="225" t="s">
        <v>44</v>
      </c>
      <c r="R19" s="231" t="s">
        <v>172</v>
      </c>
      <c r="S19" s="28" t="s">
        <v>173</v>
      </c>
      <c r="T19" s="71" t="s">
        <v>174</v>
      </c>
      <c r="U19" s="224" t="s">
        <v>175</v>
      </c>
      <c r="V19" s="224"/>
      <c r="W19" s="224" t="s">
        <v>176</v>
      </c>
      <c r="X19" s="224"/>
      <c r="Y19" s="224"/>
      <c r="Z19" s="13" t="s">
        <v>68</v>
      </c>
      <c r="AA19" s="13" t="s">
        <v>47</v>
      </c>
      <c r="AB19" s="13" t="s">
        <v>171</v>
      </c>
      <c r="AC19" s="13"/>
    </row>
    <row r="20" spans="1:29" ht="15.75" customHeight="1">
      <c r="A20" s="272" t="s">
        <v>153</v>
      </c>
      <c r="B20" s="38" t="s">
        <v>154</v>
      </c>
      <c r="C20" s="272" t="s">
        <v>155</v>
      </c>
      <c r="D20" s="272" t="s">
        <v>156</v>
      </c>
      <c r="E20" s="272" t="s">
        <v>157</v>
      </c>
      <c r="F20" s="38" t="s">
        <v>158</v>
      </c>
      <c r="G20" s="273" t="s">
        <v>159</v>
      </c>
      <c r="H20" s="229" t="s">
        <v>35</v>
      </c>
      <c r="I20" s="229" t="s">
        <v>160</v>
      </c>
      <c r="J20" s="168" t="s">
        <v>161</v>
      </c>
      <c r="K20" s="225" t="s">
        <v>162</v>
      </c>
      <c r="L20" s="225" t="s">
        <v>163</v>
      </c>
      <c r="M20" s="225" t="s">
        <v>164</v>
      </c>
      <c r="N20" s="225" t="s">
        <v>165</v>
      </c>
      <c r="O20" s="225" t="s">
        <v>42</v>
      </c>
      <c r="P20" s="225" t="s">
        <v>148</v>
      </c>
      <c r="Q20" s="225" t="s">
        <v>44</v>
      </c>
      <c r="R20" s="271" t="s">
        <v>177</v>
      </c>
      <c r="S20" s="141" t="s">
        <v>178</v>
      </c>
      <c r="T20" s="70" t="s">
        <v>179</v>
      </c>
      <c r="U20" s="229"/>
      <c r="V20" s="229"/>
      <c r="W20" s="229"/>
      <c r="X20" s="229"/>
      <c r="Y20" s="229"/>
      <c r="Z20" t="s">
        <v>68</v>
      </c>
      <c r="AA20" t="s">
        <v>47</v>
      </c>
      <c r="AB20" t="s">
        <v>171</v>
      </c>
    </row>
    <row r="21" spans="1:29" ht="15.75" customHeight="1">
      <c r="A21" s="272" t="s">
        <v>153</v>
      </c>
      <c r="B21" s="38" t="s">
        <v>154</v>
      </c>
      <c r="C21" s="272" t="s">
        <v>155</v>
      </c>
      <c r="D21" s="272" t="s">
        <v>156</v>
      </c>
      <c r="E21" s="272" t="s">
        <v>157</v>
      </c>
      <c r="F21" s="38" t="s">
        <v>158</v>
      </c>
      <c r="G21" s="273" t="s">
        <v>159</v>
      </c>
      <c r="H21" s="229" t="s">
        <v>58</v>
      </c>
      <c r="I21" s="229" t="s">
        <v>180</v>
      </c>
      <c r="J21" s="184" t="s">
        <v>181</v>
      </c>
      <c r="K21" s="225" t="s">
        <v>82</v>
      </c>
      <c r="L21" s="225" t="s">
        <v>182</v>
      </c>
      <c r="M21" s="225" t="s">
        <v>164</v>
      </c>
      <c r="N21" s="225" t="s">
        <v>165</v>
      </c>
      <c r="O21" s="225" t="s">
        <v>42</v>
      </c>
      <c r="P21" s="225" t="s">
        <v>148</v>
      </c>
      <c r="Q21" s="225" t="s">
        <v>44</v>
      </c>
      <c r="R21" s="225" t="s">
        <v>183</v>
      </c>
      <c r="S21" s="19" t="s">
        <v>184</v>
      </c>
      <c r="T21" s="70" t="s">
        <v>185</v>
      </c>
      <c r="U21" s="229">
        <v>100</v>
      </c>
      <c r="V21" s="229">
        <v>947</v>
      </c>
      <c r="W21" s="229">
        <v>104</v>
      </c>
      <c r="X21" s="229">
        <v>815</v>
      </c>
      <c r="Y21" s="229"/>
      <c r="Z21" t="s">
        <v>68</v>
      </c>
      <c r="AA21" t="s">
        <v>51</v>
      </c>
      <c r="AB21" t="s">
        <v>69</v>
      </c>
    </row>
    <row r="22" spans="1:29" ht="15.75" customHeight="1">
      <c r="A22" s="272" t="s">
        <v>153</v>
      </c>
      <c r="B22" s="38" t="s">
        <v>154</v>
      </c>
      <c r="C22" s="272" t="s">
        <v>155</v>
      </c>
      <c r="D22" s="272" t="s">
        <v>156</v>
      </c>
      <c r="E22" s="272" t="s">
        <v>157</v>
      </c>
      <c r="F22" s="38" t="s">
        <v>158</v>
      </c>
      <c r="G22" s="273" t="s">
        <v>159</v>
      </c>
      <c r="H22" s="229" t="s">
        <v>58</v>
      </c>
      <c r="I22" s="229" t="s">
        <v>180</v>
      </c>
      <c r="J22" s="184" t="s">
        <v>181</v>
      </c>
      <c r="K22" s="225" t="s">
        <v>82</v>
      </c>
      <c r="L22" s="225" t="s">
        <v>182</v>
      </c>
      <c r="M22" s="225" t="s">
        <v>164</v>
      </c>
      <c r="N22" s="225" t="s">
        <v>165</v>
      </c>
      <c r="O22" s="225" t="s">
        <v>42</v>
      </c>
      <c r="P22" s="225" t="s">
        <v>148</v>
      </c>
      <c r="Q22" s="225" t="s">
        <v>44</v>
      </c>
      <c r="R22" s="225" t="s">
        <v>186</v>
      </c>
      <c r="S22" s="226" t="s">
        <v>187</v>
      </c>
      <c r="T22" s="70" t="s">
        <v>185</v>
      </c>
      <c r="U22" s="229" t="s">
        <v>188</v>
      </c>
      <c r="V22" s="229">
        <v>947</v>
      </c>
      <c r="W22" s="229" t="s">
        <v>189</v>
      </c>
      <c r="X22" s="229">
        <v>270</v>
      </c>
      <c r="Y22" s="229"/>
      <c r="Z22" t="s">
        <v>68</v>
      </c>
      <c r="AA22" t="s">
        <v>51</v>
      </c>
      <c r="AB22" t="s">
        <v>69</v>
      </c>
    </row>
    <row r="23" spans="1:29" ht="17.25" customHeight="1">
      <c r="A23" s="267" t="s">
        <v>190</v>
      </c>
      <c r="B23" s="267" t="s">
        <v>191</v>
      </c>
      <c r="C23" s="267" t="s">
        <v>138</v>
      </c>
      <c r="D23" s="267" t="s">
        <v>192</v>
      </c>
      <c r="E23" s="267" t="s">
        <v>193</v>
      </c>
      <c r="F23" s="267" t="s">
        <v>194</v>
      </c>
      <c r="G23" s="269" t="s">
        <v>195</v>
      </c>
      <c r="H23" s="229" t="s">
        <v>35</v>
      </c>
      <c r="I23" s="229" t="s">
        <v>196</v>
      </c>
      <c r="J23" s="184" t="s">
        <v>197</v>
      </c>
      <c r="K23" s="225" t="s">
        <v>198</v>
      </c>
      <c r="L23" s="271" t="s">
        <v>199</v>
      </c>
      <c r="M23" s="225" t="s">
        <v>200</v>
      </c>
      <c r="N23" s="225" t="s">
        <v>201</v>
      </c>
      <c r="O23" s="225" t="s">
        <v>202</v>
      </c>
      <c r="P23" s="225" t="s">
        <v>148</v>
      </c>
      <c r="Q23" s="225" t="s">
        <v>86</v>
      </c>
      <c r="R23" s="49" t="s">
        <v>203</v>
      </c>
      <c r="S23" s="246" t="s">
        <v>204</v>
      </c>
      <c r="T23" s="229" t="s">
        <v>205</v>
      </c>
      <c r="U23" s="229" t="s">
        <v>206</v>
      </c>
      <c r="V23" s="229">
        <v>8</v>
      </c>
      <c r="W23" s="229" t="s">
        <v>207</v>
      </c>
      <c r="X23" s="229">
        <v>7</v>
      </c>
      <c r="Y23" s="229"/>
      <c r="Z23" t="s">
        <v>68</v>
      </c>
      <c r="AA23" t="s">
        <v>47</v>
      </c>
      <c r="AB23" t="s">
        <v>48</v>
      </c>
    </row>
    <row r="24" spans="1:29" s="4" customFormat="1" ht="18.75" customHeight="1">
      <c r="A24" s="244" t="s">
        <v>190</v>
      </c>
      <c r="B24" s="244" t="s">
        <v>191</v>
      </c>
      <c r="C24" s="244" t="s">
        <v>138</v>
      </c>
      <c r="D24" s="244" t="s">
        <v>192</v>
      </c>
      <c r="E24" s="244" t="s">
        <v>193</v>
      </c>
      <c r="F24" s="244" t="s">
        <v>194</v>
      </c>
      <c r="G24" s="269" t="s">
        <v>195</v>
      </c>
      <c r="H24" s="274" t="s">
        <v>58</v>
      </c>
      <c r="I24" s="260" t="s">
        <v>208</v>
      </c>
      <c r="J24" s="166" t="s">
        <v>209</v>
      </c>
      <c r="K24" s="261" t="s">
        <v>38</v>
      </c>
      <c r="L24" s="261" t="s">
        <v>210</v>
      </c>
      <c r="M24" s="128" t="s">
        <v>211</v>
      </c>
      <c r="N24" s="225" t="s">
        <v>201</v>
      </c>
      <c r="O24" s="225" t="s">
        <v>202</v>
      </c>
      <c r="P24" s="225" t="s">
        <v>148</v>
      </c>
      <c r="Q24" s="225" t="s">
        <v>86</v>
      </c>
      <c r="R24" s="261" t="s">
        <v>212</v>
      </c>
      <c r="S24" s="244" t="s">
        <v>213</v>
      </c>
      <c r="T24" s="260"/>
      <c r="U24" s="260"/>
      <c r="V24" s="260"/>
      <c r="W24" s="260"/>
      <c r="X24" s="260"/>
      <c r="Y24" s="260" t="s">
        <v>214</v>
      </c>
      <c r="Z24" s="4" t="s">
        <v>68</v>
      </c>
      <c r="AA24" s="4" t="s">
        <v>47</v>
      </c>
      <c r="AB24" s="4" t="s">
        <v>215</v>
      </c>
      <c r="AC24" s="9"/>
    </row>
    <row r="25" spans="1:29">
      <c r="A25" s="244" t="s">
        <v>190</v>
      </c>
      <c r="B25" s="244" t="s">
        <v>191</v>
      </c>
      <c r="C25" s="244" t="s">
        <v>138</v>
      </c>
      <c r="D25" s="244" t="s">
        <v>192</v>
      </c>
      <c r="E25" s="244" t="s">
        <v>193</v>
      </c>
      <c r="F25" s="244" t="s">
        <v>194</v>
      </c>
      <c r="G25" s="269" t="s">
        <v>195</v>
      </c>
      <c r="H25" s="274" t="s">
        <v>58</v>
      </c>
      <c r="I25" s="260" t="s">
        <v>216</v>
      </c>
      <c r="J25" s="166" t="s">
        <v>217</v>
      </c>
      <c r="K25" s="261" t="s">
        <v>61</v>
      </c>
      <c r="L25" s="261" t="s">
        <v>218</v>
      </c>
      <c r="M25" s="261" t="s">
        <v>219</v>
      </c>
      <c r="N25" s="225" t="s">
        <v>201</v>
      </c>
      <c r="O25" s="225" t="s">
        <v>202</v>
      </c>
      <c r="P25" s="225" t="s">
        <v>148</v>
      </c>
      <c r="Q25" s="225" t="s">
        <v>86</v>
      </c>
      <c r="R25" s="261" t="s">
        <v>220</v>
      </c>
      <c r="S25" s="246">
        <v>0.16400000000000001</v>
      </c>
      <c r="T25" s="229" t="s">
        <v>221</v>
      </c>
      <c r="U25" s="229">
        <v>92</v>
      </c>
      <c r="V25" s="229">
        <v>559</v>
      </c>
      <c r="W25" s="229" t="s">
        <v>67</v>
      </c>
      <c r="X25" s="229" t="s">
        <v>67</v>
      </c>
      <c r="Y25" s="229"/>
      <c r="Z25" t="s">
        <v>68</v>
      </c>
      <c r="AA25" t="s">
        <v>47</v>
      </c>
      <c r="AB25" t="s">
        <v>48</v>
      </c>
      <c r="AC25" s="10"/>
    </row>
    <row r="26" spans="1:29" ht="17.25">
      <c r="A26" s="244" t="s">
        <v>190</v>
      </c>
      <c r="B26" s="244" t="s">
        <v>191</v>
      </c>
      <c r="C26" s="244" t="s">
        <v>138</v>
      </c>
      <c r="D26" s="244" t="s">
        <v>192</v>
      </c>
      <c r="E26" s="244" t="s">
        <v>193</v>
      </c>
      <c r="F26" s="244" t="s">
        <v>194</v>
      </c>
      <c r="G26" s="269" t="s">
        <v>195</v>
      </c>
      <c r="H26" s="274" t="s">
        <v>58</v>
      </c>
      <c r="I26" s="260" t="s">
        <v>216</v>
      </c>
      <c r="J26" s="176" t="s">
        <v>217</v>
      </c>
      <c r="K26" s="261" t="s">
        <v>61</v>
      </c>
      <c r="L26" s="261" t="s">
        <v>218</v>
      </c>
      <c r="M26" s="261" t="s">
        <v>219</v>
      </c>
      <c r="N26" s="225" t="s">
        <v>201</v>
      </c>
      <c r="O26" s="225" t="s">
        <v>202</v>
      </c>
      <c r="P26" s="225" t="s">
        <v>148</v>
      </c>
      <c r="Q26" s="225" t="s">
        <v>86</v>
      </c>
      <c r="R26" s="225" t="s">
        <v>222</v>
      </c>
      <c r="S26" s="246">
        <v>2.9000000000000001E-2</v>
      </c>
      <c r="T26" s="229" t="s">
        <v>223</v>
      </c>
      <c r="U26" s="229">
        <v>28</v>
      </c>
      <c r="V26" s="229">
        <v>940</v>
      </c>
      <c r="W26" s="229"/>
      <c r="X26" s="229"/>
      <c r="Y26" s="229"/>
      <c r="Z26" t="s">
        <v>68</v>
      </c>
      <c r="AA26" t="s">
        <v>47</v>
      </c>
      <c r="AB26" t="s">
        <v>48</v>
      </c>
    </row>
    <row r="27" spans="1:29" ht="17.25">
      <c r="A27" s="244" t="s">
        <v>190</v>
      </c>
      <c r="B27" s="244" t="s">
        <v>191</v>
      </c>
      <c r="C27" s="244" t="s">
        <v>138</v>
      </c>
      <c r="D27" s="244" t="s">
        <v>192</v>
      </c>
      <c r="E27" s="244" t="s">
        <v>193</v>
      </c>
      <c r="F27" s="244" t="s">
        <v>194</v>
      </c>
      <c r="G27" s="269" t="s">
        <v>195</v>
      </c>
      <c r="H27" s="274" t="s">
        <v>58</v>
      </c>
      <c r="I27" s="260" t="s">
        <v>216</v>
      </c>
      <c r="J27" s="176" t="s">
        <v>217</v>
      </c>
      <c r="K27" s="261" t="s">
        <v>61</v>
      </c>
      <c r="L27" s="261" t="s">
        <v>218</v>
      </c>
      <c r="M27" s="261" t="s">
        <v>219</v>
      </c>
      <c r="N27" s="225" t="s">
        <v>201</v>
      </c>
      <c r="O27" s="225" t="s">
        <v>202</v>
      </c>
      <c r="P27" s="225" t="s">
        <v>148</v>
      </c>
      <c r="Q27" s="225" t="s">
        <v>86</v>
      </c>
      <c r="R27" s="50" t="s">
        <v>224</v>
      </c>
      <c r="S27" s="275">
        <v>0.4</v>
      </c>
      <c r="T27" s="224" t="s">
        <v>225</v>
      </c>
      <c r="U27" s="224">
        <v>335</v>
      </c>
      <c r="V27" s="224">
        <v>708</v>
      </c>
      <c r="W27" s="224"/>
      <c r="X27" s="224"/>
      <c r="Y27" s="224"/>
      <c r="Z27" t="s">
        <v>68</v>
      </c>
      <c r="AA27" t="s">
        <v>47</v>
      </c>
      <c r="AB27" t="s">
        <v>48</v>
      </c>
      <c r="AC27" s="13"/>
    </row>
    <row r="28" spans="1:29" s="2" customFormat="1" ht="17.25">
      <c r="A28" s="244" t="s">
        <v>190</v>
      </c>
      <c r="B28" s="244" t="s">
        <v>191</v>
      </c>
      <c r="C28" s="244" t="s">
        <v>138</v>
      </c>
      <c r="D28" s="244" t="s">
        <v>192</v>
      </c>
      <c r="E28" s="244" t="s">
        <v>193</v>
      </c>
      <c r="F28" s="244" t="s">
        <v>194</v>
      </c>
      <c r="G28" s="269" t="s">
        <v>195</v>
      </c>
      <c r="H28" s="224" t="s">
        <v>58</v>
      </c>
      <c r="I28" s="260" t="s">
        <v>216</v>
      </c>
      <c r="J28" s="176" t="s">
        <v>217</v>
      </c>
      <c r="K28" s="231" t="s">
        <v>61</v>
      </c>
      <c r="L28" s="231" t="s">
        <v>218</v>
      </c>
      <c r="M28" s="231" t="s">
        <v>219</v>
      </c>
      <c r="N28" s="225" t="s">
        <v>201</v>
      </c>
      <c r="O28" s="225" t="s">
        <v>202</v>
      </c>
      <c r="P28" s="225" t="s">
        <v>148</v>
      </c>
      <c r="Q28" s="225" t="s">
        <v>86</v>
      </c>
      <c r="R28" s="50" t="s">
        <v>226</v>
      </c>
      <c r="S28" s="276">
        <v>0.128</v>
      </c>
      <c r="T28" s="224" t="s">
        <v>227</v>
      </c>
      <c r="U28" s="224">
        <v>107</v>
      </c>
      <c r="V28" s="229">
        <v>835</v>
      </c>
      <c r="W28" s="229"/>
      <c r="X28" s="229"/>
      <c r="Y28" s="229"/>
      <c r="Z28" t="s">
        <v>68</v>
      </c>
      <c r="AA28"/>
      <c r="AB28" t="s">
        <v>48</v>
      </c>
      <c r="AC28" s="10"/>
    </row>
    <row r="29" spans="1:29" s="4" customFormat="1">
      <c r="A29" s="277" t="s">
        <v>228</v>
      </c>
      <c r="B29" s="244" t="s">
        <v>229</v>
      </c>
      <c r="C29" s="244" t="s">
        <v>230</v>
      </c>
      <c r="D29" s="244" t="s">
        <v>231</v>
      </c>
      <c r="E29" s="244" t="s">
        <v>232</v>
      </c>
      <c r="F29" s="244" t="s">
        <v>233</v>
      </c>
      <c r="G29" s="278" t="s">
        <v>234</v>
      </c>
      <c r="H29" s="279" t="s">
        <v>58</v>
      </c>
      <c r="I29" s="229" t="s">
        <v>235</v>
      </c>
      <c r="J29" s="184" t="s">
        <v>236</v>
      </c>
      <c r="K29" s="225" t="s">
        <v>82</v>
      </c>
      <c r="L29" s="225" t="s">
        <v>237</v>
      </c>
      <c r="M29" s="225" t="s">
        <v>238</v>
      </c>
      <c r="N29" s="225" t="s">
        <v>239</v>
      </c>
      <c r="O29" s="225" t="s">
        <v>42</v>
      </c>
      <c r="P29" s="225" t="s">
        <v>240</v>
      </c>
      <c r="Q29" s="225" t="s">
        <v>44</v>
      </c>
      <c r="R29" s="225" t="s">
        <v>241</v>
      </c>
      <c r="S29" s="226" t="s">
        <v>242</v>
      </c>
      <c r="T29" s="229" t="s">
        <v>185</v>
      </c>
      <c r="U29" s="229">
        <v>28</v>
      </c>
      <c r="V29" s="229">
        <v>1167</v>
      </c>
      <c r="W29" s="229">
        <v>14</v>
      </c>
      <c r="X29" s="229">
        <v>1186</v>
      </c>
      <c r="Y29" s="229"/>
      <c r="Z29" t="s">
        <v>68</v>
      </c>
      <c r="AA29" t="s">
        <v>47</v>
      </c>
      <c r="AB29" t="s">
        <v>69</v>
      </c>
      <c r="AC29" s="10"/>
    </row>
    <row r="30" spans="1:29">
      <c r="A30" s="244" t="s">
        <v>243</v>
      </c>
      <c r="B30" s="244" t="s">
        <v>244</v>
      </c>
      <c r="C30" s="244" t="s">
        <v>155</v>
      </c>
      <c r="D30" s="244" t="s">
        <v>245</v>
      </c>
      <c r="E30" s="244" t="s">
        <v>246</v>
      </c>
      <c r="F30" s="244" t="s">
        <v>247</v>
      </c>
      <c r="G30" s="278" t="s">
        <v>248</v>
      </c>
      <c r="H30" s="279" t="s">
        <v>249</v>
      </c>
      <c r="I30" s="229" t="s">
        <v>250</v>
      </c>
      <c r="J30" s="184" t="s">
        <v>251</v>
      </c>
      <c r="K30" s="225" t="s">
        <v>61</v>
      </c>
      <c r="L30" s="225" t="s">
        <v>252</v>
      </c>
      <c r="M30" s="225" t="s">
        <v>253</v>
      </c>
      <c r="N30" s="225" t="s">
        <v>254</v>
      </c>
      <c r="O30" s="225" t="s">
        <v>42</v>
      </c>
      <c r="P30" s="225" t="s">
        <v>148</v>
      </c>
      <c r="Q30" s="225" t="s">
        <v>44</v>
      </c>
      <c r="R30" s="239" t="s">
        <v>255</v>
      </c>
      <c r="S30" s="234">
        <v>13.1</v>
      </c>
      <c r="T30" s="238" t="s">
        <v>256</v>
      </c>
      <c r="U30" s="238">
        <v>144</v>
      </c>
      <c r="V30" s="238">
        <v>958</v>
      </c>
      <c r="W30" s="238"/>
      <c r="X30" s="238"/>
      <c r="Y30" s="238" t="s">
        <v>257</v>
      </c>
      <c r="Z30" s="2" t="s">
        <v>68</v>
      </c>
      <c r="AA30" s="2" t="s">
        <v>47</v>
      </c>
      <c r="AB30" s="151" t="s">
        <v>48</v>
      </c>
      <c r="AC30" s="7" t="s">
        <v>258</v>
      </c>
    </row>
    <row r="31" spans="1:29" s="2" customFormat="1" ht="16.5" customHeight="1">
      <c r="A31" s="242" t="s">
        <v>259</v>
      </c>
      <c r="B31" s="280" t="s">
        <v>260</v>
      </c>
      <c r="C31" s="280" t="s">
        <v>30</v>
      </c>
      <c r="D31" s="280" t="s">
        <v>261</v>
      </c>
      <c r="E31" s="280" t="s">
        <v>262</v>
      </c>
      <c r="F31" s="280" t="s">
        <v>263</v>
      </c>
      <c r="G31" s="281" t="s">
        <v>264</v>
      </c>
      <c r="H31" s="260" t="s">
        <v>58</v>
      </c>
      <c r="I31" s="260" t="s">
        <v>265</v>
      </c>
      <c r="J31" s="260" t="s">
        <v>266</v>
      </c>
      <c r="K31" s="261" t="s">
        <v>198</v>
      </c>
      <c r="L31" s="282" t="s">
        <v>267</v>
      </c>
      <c r="M31" s="282" t="s">
        <v>268</v>
      </c>
      <c r="N31" s="282" t="s">
        <v>269</v>
      </c>
      <c r="O31" s="282" t="s">
        <v>270</v>
      </c>
      <c r="P31" s="225" t="s">
        <v>271</v>
      </c>
      <c r="Q31" s="168" t="s">
        <v>272</v>
      </c>
      <c r="R31" s="282" t="s">
        <v>273</v>
      </c>
      <c r="S31" s="226" t="s">
        <v>274</v>
      </c>
      <c r="T31" s="72" t="s">
        <v>275</v>
      </c>
      <c r="U31" s="260"/>
      <c r="V31" s="260"/>
      <c r="W31" s="260"/>
      <c r="X31" s="260"/>
      <c r="Y31" s="260"/>
      <c r="Z31" s="4" t="s">
        <v>68</v>
      </c>
      <c r="AA31" s="4" t="s">
        <v>47</v>
      </c>
      <c r="AB31" s="4" t="s">
        <v>48</v>
      </c>
      <c r="AC31" s="9"/>
    </row>
    <row r="32" spans="1:29" ht="15.75" customHeight="1">
      <c r="A32" s="242" t="s">
        <v>259</v>
      </c>
      <c r="B32" s="280" t="s">
        <v>260</v>
      </c>
      <c r="C32" s="280" t="s">
        <v>30</v>
      </c>
      <c r="D32" s="280" t="s">
        <v>261</v>
      </c>
      <c r="E32" s="280" t="s">
        <v>262</v>
      </c>
      <c r="F32" s="280" t="s">
        <v>263</v>
      </c>
      <c r="G32" s="281" t="s">
        <v>264</v>
      </c>
      <c r="H32" s="264" t="s">
        <v>58</v>
      </c>
      <c r="I32" s="260" t="s">
        <v>265</v>
      </c>
      <c r="J32" s="260" t="s">
        <v>266</v>
      </c>
      <c r="K32" s="261" t="s">
        <v>198</v>
      </c>
      <c r="L32" s="282" t="s">
        <v>267</v>
      </c>
      <c r="M32" s="282" t="s">
        <v>268</v>
      </c>
      <c r="N32" s="282" t="s">
        <v>269</v>
      </c>
      <c r="O32" s="282" t="s">
        <v>270</v>
      </c>
      <c r="P32" s="225" t="s">
        <v>271</v>
      </c>
      <c r="Q32" s="168" t="s">
        <v>272</v>
      </c>
      <c r="R32" s="283" t="s">
        <v>276</v>
      </c>
      <c r="S32" s="267" t="s">
        <v>277</v>
      </c>
      <c r="T32" s="121" t="s">
        <v>185</v>
      </c>
      <c r="U32" s="265">
        <v>7800</v>
      </c>
      <c r="V32" s="265">
        <v>7992</v>
      </c>
      <c r="W32" s="265">
        <v>6093</v>
      </c>
      <c r="X32" s="265">
        <v>7693</v>
      </c>
      <c r="Y32" s="265"/>
      <c r="Z32" s="15" t="s">
        <v>68</v>
      </c>
      <c r="AA32" s="15" t="s">
        <v>47</v>
      </c>
      <c r="AB32" s="15" t="s">
        <v>48</v>
      </c>
      <c r="AC32" s="15"/>
    </row>
    <row r="33" spans="1:29" ht="30">
      <c r="A33" s="242" t="s">
        <v>259</v>
      </c>
      <c r="B33" s="242" t="s">
        <v>278</v>
      </c>
      <c r="C33" s="242" t="s">
        <v>30</v>
      </c>
      <c r="D33" s="242" t="s">
        <v>261</v>
      </c>
      <c r="E33" s="242" t="s">
        <v>262</v>
      </c>
      <c r="F33" s="242" t="s">
        <v>263</v>
      </c>
      <c r="G33" s="284" t="s">
        <v>264</v>
      </c>
      <c r="H33" s="229" t="s">
        <v>35</v>
      </c>
      <c r="I33" s="46" t="s">
        <v>279</v>
      </c>
      <c r="J33" s="46" t="s">
        <v>280</v>
      </c>
      <c r="K33" s="225" t="s">
        <v>198</v>
      </c>
      <c r="L33" s="225" t="s">
        <v>281</v>
      </c>
      <c r="M33" s="225" t="s">
        <v>282</v>
      </c>
      <c r="N33" s="225" t="s">
        <v>283</v>
      </c>
      <c r="O33" s="282" t="s">
        <v>270</v>
      </c>
      <c r="P33" s="225" t="s">
        <v>271</v>
      </c>
      <c r="Q33" s="168" t="s">
        <v>272</v>
      </c>
      <c r="R33" s="225" t="s">
        <v>284</v>
      </c>
      <c r="S33" s="285">
        <v>0.85</v>
      </c>
      <c r="T33" s="229" t="s">
        <v>89</v>
      </c>
      <c r="U33" s="229">
        <v>204</v>
      </c>
      <c r="V33" s="229">
        <v>225</v>
      </c>
      <c r="W33" s="229"/>
      <c r="X33" s="229"/>
      <c r="Y33" s="229"/>
      <c r="Z33" t="s">
        <v>68</v>
      </c>
      <c r="AA33" t="s">
        <v>47</v>
      </c>
      <c r="AB33" t="s">
        <v>48</v>
      </c>
      <c r="AC33" s="10"/>
    </row>
    <row r="34" spans="1:29" ht="30">
      <c r="A34" s="242" t="s">
        <v>259</v>
      </c>
      <c r="B34" s="242" t="s">
        <v>278</v>
      </c>
      <c r="C34" s="242" t="s">
        <v>30</v>
      </c>
      <c r="D34" s="242" t="s">
        <v>261</v>
      </c>
      <c r="E34" s="242" t="s">
        <v>262</v>
      </c>
      <c r="F34" s="242" t="s">
        <v>263</v>
      </c>
      <c r="G34" s="242" t="s">
        <v>264</v>
      </c>
      <c r="H34" s="245" t="s">
        <v>35</v>
      </c>
      <c r="I34" s="46" t="s">
        <v>279</v>
      </c>
      <c r="J34" s="46" t="s">
        <v>280</v>
      </c>
      <c r="K34" s="225" t="s">
        <v>198</v>
      </c>
      <c r="L34" s="225" t="s">
        <v>281</v>
      </c>
      <c r="M34" s="225" t="s">
        <v>282</v>
      </c>
      <c r="N34" s="225" t="s">
        <v>283</v>
      </c>
      <c r="O34" s="282" t="s">
        <v>270</v>
      </c>
      <c r="P34" s="225" t="s">
        <v>271</v>
      </c>
      <c r="Q34" s="168" t="s">
        <v>272</v>
      </c>
      <c r="R34" s="225" t="s">
        <v>285</v>
      </c>
      <c r="S34" s="285">
        <v>0.75</v>
      </c>
      <c r="T34" s="229" t="s">
        <v>89</v>
      </c>
      <c r="U34" s="229">
        <v>73</v>
      </c>
      <c r="V34" s="229">
        <v>97</v>
      </c>
      <c r="W34" s="229"/>
      <c r="X34" s="229"/>
      <c r="Y34" s="229"/>
      <c r="Z34" t="s">
        <v>68</v>
      </c>
      <c r="AA34" t="s">
        <v>47</v>
      </c>
      <c r="AB34" t="s">
        <v>48</v>
      </c>
    </row>
    <row r="35" spans="1:29" ht="15" customHeight="1">
      <c r="A35" s="242" t="s">
        <v>259</v>
      </c>
      <c r="B35" s="242" t="s">
        <v>278</v>
      </c>
      <c r="C35" s="242" t="s">
        <v>30</v>
      </c>
      <c r="D35" s="242" t="s">
        <v>261</v>
      </c>
      <c r="E35" s="242" t="s">
        <v>262</v>
      </c>
      <c r="F35" s="242" t="s">
        <v>263</v>
      </c>
      <c r="G35" s="242" t="s">
        <v>264</v>
      </c>
      <c r="H35" s="245" t="s">
        <v>35</v>
      </c>
      <c r="I35" s="46" t="s">
        <v>279</v>
      </c>
      <c r="J35" s="46" t="s">
        <v>280</v>
      </c>
      <c r="K35" s="225" t="s">
        <v>198</v>
      </c>
      <c r="L35" s="225" t="s">
        <v>281</v>
      </c>
      <c r="M35" s="225" t="s">
        <v>282</v>
      </c>
      <c r="N35" s="225" t="s">
        <v>283</v>
      </c>
      <c r="O35" s="282" t="s">
        <v>270</v>
      </c>
      <c r="P35" s="225" t="s">
        <v>271</v>
      </c>
      <c r="Q35" s="168" t="s">
        <v>272</v>
      </c>
      <c r="R35" s="225" t="s">
        <v>286</v>
      </c>
      <c r="S35" s="285">
        <v>0.81</v>
      </c>
      <c r="T35" s="229" t="s">
        <v>89</v>
      </c>
      <c r="U35" s="229">
        <v>50</v>
      </c>
      <c r="V35" s="229">
        <v>62</v>
      </c>
      <c r="W35" s="229"/>
      <c r="X35" s="229"/>
      <c r="Y35" s="229"/>
      <c r="Z35" t="s">
        <v>68</v>
      </c>
      <c r="AA35" t="s">
        <v>47</v>
      </c>
      <c r="AB35" t="s">
        <v>48</v>
      </c>
    </row>
    <row r="36" spans="1:29" ht="14.45" customHeight="1">
      <c r="A36" s="242" t="s">
        <v>259</v>
      </c>
      <c r="B36" s="242" t="s">
        <v>278</v>
      </c>
      <c r="C36" s="242" t="s">
        <v>30</v>
      </c>
      <c r="D36" s="242" t="s">
        <v>261</v>
      </c>
      <c r="E36" s="242" t="s">
        <v>262</v>
      </c>
      <c r="F36" s="242" t="s">
        <v>263</v>
      </c>
      <c r="G36" s="284" t="s">
        <v>264</v>
      </c>
      <c r="H36" s="279" t="s">
        <v>35</v>
      </c>
      <c r="I36" s="46" t="s">
        <v>279</v>
      </c>
      <c r="J36" s="46" t="s">
        <v>280</v>
      </c>
      <c r="K36" s="225" t="s">
        <v>198</v>
      </c>
      <c r="L36" s="225" t="s">
        <v>281</v>
      </c>
      <c r="M36" s="225" t="s">
        <v>282</v>
      </c>
      <c r="N36" s="225" t="s">
        <v>283</v>
      </c>
      <c r="O36" s="282" t="s">
        <v>270</v>
      </c>
      <c r="P36" s="225" t="s">
        <v>271</v>
      </c>
      <c r="Q36" s="168" t="s">
        <v>272</v>
      </c>
      <c r="R36" s="225" t="s">
        <v>287</v>
      </c>
      <c r="S36" s="285"/>
      <c r="T36" s="229"/>
      <c r="U36" s="229"/>
      <c r="V36" s="229"/>
      <c r="W36" s="229"/>
      <c r="X36" s="229"/>
      <c r="Y36" s="270" t="s">
        <v>288</v>
      </c>
      <c r="Z36" t="s">
        <v>68</v>
      </c>
      <c r="AA36" t="s">
        <v>47</v>
      </c>
      <c r="AB36" t="s">
        <v>48</v>
      </c>
      <c r="AC36" s="10"/>
    </row>
    <row r="37" spans="1:29" s="4" customFormat="1" ht="14.45" customHeight="1">
      <c r="A37" s="242" t="s">
        <v>259</v>
      </c>
      <c r="B37" s="242" t="s">
        <v>278</v>
      </c>
      <c r="C37" s="242" t="s">
        <v>30</v>
      </c>
      <c r="D37" s="242" t="s">
        <v>261</v>
      </c>
      <c r="E37" s="242" t="s">
        <v>262</v>
      </c>
      <c r="F37" s="242" t="s">
        <v>263</v>
      </c>
      <c r="G37" s="284" t="s">
        <v>264</v>
      </c>
      <c r="H37" s="274" t="s">
        <v>35</v>
      </c>
      <c r="I37" s="45" t="s">
        <v>289</v>
      </c>
      <c r="J37" s="45" t="s">
        <v>290</v>
      </c>
      <c r="K37" s="261" t="s">
        <v>38</v>
      </c>
      <c r="L37" s="261" t="s">
        <v>291</v>
      </c>
      <c r="M37" s="261" t="s">
        <v>292</v>
      </c>
      <c r="N37" s="225" t="s">
        <v>293</v>
      </c>
      <c r="O37" s="282" t="s">
        <v>270</v>
      </c>
      <c r="P37" s="225" t="s">
        <v>271</v>
      </c>
      <c r="Q37" s="168" t="s">
        <v>272</v>
      </c>
      <c r="R37" s="271" t="s">
        <v>294</v>
      </c>
      <c r="S37" s="226"/>
      <c r="T37" s="229"/>
      <c r="U37" s="229"/>
      <c r="V37" s="229"/>
      <c r="W37" s="229"/>
      <c r="X37" s="229"/>
      <c r="Y37" s="229" t="s">
        <v>295</v>
      </c>
      <c r="Z37" t="s">
        <v>68</v>
      </c>
      <c r="AA37"/>
      <c r="AB37" t="s">
        <v>48</v>
      </c>
      <c r="AC37" s="10"/>
    </row>
    <row r="38" spans="1:29" ht="14.25" customHeight="1">
      <c r="A38" s="242" t="s">
        <v>259</v>
      </c>
      <c r="B38" s="242" t="s">
        <v>278</v>
      </c>
      <c r="C38" s="280" t="s">
        <v>30</v>
      </c>
      <c r="D38" s="280" t="s">
        <v>261</v>
      </c>
      <c r="E38" s="280" t="s">
        <v>262</v>
      </c>
      <c r="F38" s="280" t="s">
        <v>263</v>
      </c>
      <c r="G38" s="281" t="s">
        <v>264</v>
      </c>
      <c r="H38" s="265" t="s">
        <v>249</v>
      </c>
      <c r="I38" s="265" t="s">
        <v>296</v>
      </c>
      <c r="J38" s="265" t="s">
        <v>297</v>
      </c>
      <c r="K38" s="265" t="s">
        <v>82</v>
      </c>
      <c r="L38" s="265" t="s">
        <v>298</v>
      </c>
      <c r="M38" s="286" t="s">
        <v>268</v>
      </c>
      <c r="N38" s="286" t="s">
        <v>299</v>
      </c>
      <c r="O38" s="282" t="s">
        <v>270</v>
      </c>
      <c r="P38" s="225" t="s">
        <v>271</v>
      </c>
      <c r="Q38" s="168" t="s">
        <v>272</v>
      </c>
      <c r="R38" s="265" t="s">
        <v>300</v>
      </c>
      <c r="S38" s="287" t="s">
        <v>301</v>
      </c>
      <c r="T38" s="265" t="s">
        <v>275</v>
      </c>
      <c r="U38" s="265">
        <v>1963</v>
      </c>
      <c r="V38" s="265">
        <v>247238</v>
      </c>
      <c r="W38" s="265">
        <v>2104</v>
      </c>
      <c r="X38" s="265">
        <v>288995</v>
      </c>
      <c r="Y38" s="265"/>
      <c r="Z38" s="59" t="s">
        <v>68</v>
      </c>
      <c r="AA38" s="59" t="s">
        <v>51</v>
      </c>
      <c r="AB38" s="59" t="s">
        <v>69</v>
      </c>
      <c r="AC38" s="59"/>
    </row>
    <row r="39" spans="1:29" ht="23.25" customHeight="1">
      <c r="A39" s="242" t="s">
        <v>259</v>
      </c>
      <c r="B39" s="242" t="s">
        <v>278</v>
      </c>
      <c r="C39" s="280" t="s">
        <v>30</v>
      </c>
      <c r="D39" s="280" t="s">
        <v>261</v>
      </c>
      <c r="E39" s="280" t="s">
        <v>262</v>
      </c>
      <c r="F39" s="280" t="s">
        <v>263</v>
      </c>
      <c r="G39" s="280" t="s">
        <v>264</v>
      </c>
      <c r="H39" s="264" t="s">
        <v>35</v>
      </c>
      <c r="I39" s="265" t="s">
        <v>302</v>
      </c>
      <c r="J39" s="265" t="s">
        <v>303</v>
      </c>
      <c r="K39" s="266" t="s">
        <v>82</v>
      </c>
      <c r="L39" s="266" t="s">
        <v>304</v>
      </c>
      <c r="M39" s="266" t="s">
        <v>268</v>
      </c>
      <c r="N39" s="186" t="s">
        <v>269</v>
      </c>
      <c r="O39" s="282" t="s">
        <v>270</v>
      </c>
      <c r="P39" s="225" t="s">
        <v>271</v>
      </c>
      <c r="Q39" s="168" t="s">
        <v>272</v>
      </c>
      <c r="R39" s="164" t="s">
        <v>305</v>
      </c>
      <c r="S39" s="267" t="s">
        <v>306</v>
      </c>
      <c r="T39" s="265" t="s">
        <v>275</v>
      </c>
      <c r="U39" s="265">
        <v>1378</v>
      </c>
      <c r="V39" s="265">
        <v>288995</v>
      </c>
      <c r="W39" s="265">
        <v>1314</v>
      </c>
      <c r="X39" s="265">
        <v>247238</v>
      </c>
      <c r="Y39" s="265"/>
      <c r="Z39" s="15" t="s">
        <v>68</v>
      </c>
      <c r="AA39" s="15" t="s">
        <v>51</v>
      </c>
      <c r="AB39" s="15" t="s">
        <v>69</v>
      </c>
      <c r="AC39" s="15"/>
    </row>
    <row r="40" spans="1:29" ht="21" customHeight="1">
      <c r="A40" s="242" t="s">
        <v>259</v>
      </c>
      <c r="B40" s="242" t="s">
        <v>278</v>
      </c>
      <c r="C40" s="280" t="s">
        <v>30</v>
      </c>
      <c r="D40" s="280" t="s">
        <v>261</v>
      </c>
      <c r="E40" s="280" t="s">
        <v>262</v>
      </c>
      <c r="F40" s="280" t="s">
        <v>263</v>
      </c>
      <c r="G40" s="280" t="s">
        <v>264</v>
      </c>
      <c r="H40" s="245" t="s">
        <v>35</v>
      </c>
      <c r="I40" s="229" t="s">
        <v>302</v>
      </c>
      <c r="J40" s="169" t="s">
        <v>303</v>
      </c>
      <c r="K40" s="225" t="s">
        <v>82</v>
      </c>
      <c r="L40" s="225" t="s">
        <v>304</v>
      </c>
      <c r="M40" s="266" t="s">
        <v>268</v>
      </c>
      <c r="N40" s="186" t="s">
        <v>269</v>
      </c>
      <c r="O40" s="282" t="s">
        <v>270</v>
      </c>
      <c r="P40" s="225" t="s">
        <v>271</v>
      </c>
      <c r="Q40" s="168" t="s">
        <v>272</v>
      </c>
      <c r="R40" s="271" t="s">
        <v>307</v>
      </c>
      <c r="S40" s="226" t="s">
        <v>308</v>
      </c>
      <c r="T40" s="229" t="s">
        <v>275</v>
      </c>
      <c r="U40" s="229">
        <v>142</v>
      </c>
      <c r="V40" s="229">
        <v>288995</v>
      </c>
      <c r="W40" s="229">
        <v>95</v>
      </c>
      <c r="X40" s="229">
        <v>247238</v>
      </c>
      <c r="Y40" s="229"/>
      <c r="Z40" t="s">
        <v>68</v>
      </c>
      <c r="AA40" t="s">
        <v>51</v>
      </c>
      <c r="AB40" t="s">
        <v>69</v>
      </c>
    </row>
    <row r="41" spans="1:29" ht="18" customHeight="1">
      <c r="A41" s="242" t="s">
        <v>259</v>
      </c>
      <c r="B41" s="242" t="s">
        <v>278</v>
      </c>
      <c r="C41" s="280" t="s">
        <v>30</v>
      </c>
      <c r="D41" s="280" t="s">
        <v>261</v>
      </c>
      <c r="E41" s="280" t="s">
        <v>262</v>
      </c>
      <c r="F41" s="280" t="s">
        <v>263</v>
      </c>
      <c r="G41" s="281" t="s">
        <v>264</v>
      </c>
      <c r="H41" s="279" t="s">
        <v>35</v>
      </c>
      <c r="I41" s="229" t="s">
        <v>302</v>
      </c>
      <c r="J41" s="169" t="s">
        <v>303</v>
      </c>
      <c r="K41" s="225" t="s">
        <v>82</v>
      </c>
      <c r="L41" s="225" t="s">
        <v>304</v>
      </c>
      <c r="M41" s="266" t="s">
        <v>268</v>
      </c>
      <c r="N41" s="186" t="s">
        <v>269</v>
      </c>
      <c r="O41" s="282" t="s">
        <v>270</v>
      </c>
      <c r="P41" s="225" t="s">
        <v>271</v>
      </c>
      <c r="Q41" s="168" t="s">
        <v>272</v>
      </c>
      <c r="R41" s="271" t="s">
        <v>309</v>
      </c>
      <c r="S41" s="226" t="s">
        <v>310</v>
      </c>
      <c r="T41" s="229" t="s">
        <v>275</v>
      </c>
      <c r="U41" s="229">
        <v>655</v>
      </c>
      <c r="V41" s="229">
        <v>288995</v>
      </c>
      <c r="W41" s="229">
        <v>657</v>
      </c>
      <c r="X41" s="229">
        <v>247238</v>
      </c>
      <c r="Y41" s="229"/>
      <c r="Z41" t="s">
        <v>68</v>
      </c>
      <c r="AA41" t="s">
        <v>51</v>
      </c>
      <c r="AB41" t="s">
        <v>69</v>
      </c>
      <c r="AC41" s="10"/>
    </row>
    <row r="42" spans="1:29" ht="19.5" customHeight="1">
      <c r="A42" s="288" t="s">
        <v>259</v>
      </c>
      <c r="B42" s="242" t="s">
        <v>278</v>
      </c>
      <c r="C42" s="288" t="s">
        <v>30</v>
      </c>
      <c r="D42" s="288" t="s">
        <v>261</v>
      </c>
      <c r="E42" s="288" t="s">
        <v>262</v>
      </c>
      <c r="F42" s="288" t="s">
        <v>263</v>
      </c>
      <c r="G42" s="289" t="s">
        <v>264</v>
      </c>
      <c r="H42" s="290" t="s">
        <v>249</v>
      </c>
      <c r="I42" s="76" t="s">
        <v>311</v>
      </c>
      <c r="J42" s="76" t="s">
        <v>312</v>
      </c>
      <c r="K42" s="266" t="s">
        <v>82</v>
      </c>
      <c r="L42" s="266" t="s">
        <v>313</v>
      </c>
      <c r="M42" s="266" t="s">
        <v>268</v>
      </c>
      <c r="N42" s="186" t="s">
        <v>269</v>
      </c>
      <c r="O42" s="282" t="s">
        <v>270</v>
      </c>
      <c r="P42" s="225" t="s">
        <v>271</v>
      </c>
      <c r="Q42" s="168" t="s">
        <v>272</v>
      </c>
      <c r="R42" s="266" t="s">
        <v>314</v>
      </c>
      <c r="S42" s="267" t="s">
        <v>315</v>
      </c>
      <c r="T42" s="265" t="s">
        <v>316</v>
      </c>
      <c r="U42" s="265">
        <v>120</v>
      </c>
      <c r="V42" s="265">
        <v>73371</v>
      </c>
      <c r="W42" s="265">
        <v>212</v>
      </c>
      <c r="X42" s="265">
        <v>74828</v>
      </c>
      <c r="Y42" s="265" t="s">
        <v>317</v>
      </c>
      <c r="Z42" s="15" t="s">
        <v>68</v>
      </c>
      <c r="AA42" s="15" t="s">
        <v>51</v>
      </c>
      <c r="AB42" s="15" t="s">
        <v>69</v>
      </c>
      <c r="AC42" s="15"/>
    </row>
    <row r="43" spans="1:29" ht="18" customHeight="1">
      <c r="A43" s="267" t="s">
        <v>318</v>
      </c>
      <c r="B43" s="291" t="s">
        <v>319</v>
      </c>
      <c r="C43" s="267" t="s">
        <v>138</v>
      </c>
      <c r="D43" s="267" t="s">
        <v>320</v>
      </c>
      <c r="E43" s="267" t="s">
        <v>321</v>
      </c>
      <c r="F43" s="267" t="s">
        <v>322</v>
      </c>
      <c r="G43" s="269" t="s">
        <v>79</v>
      </c>
      <c r="H43" s="290" t="s">
        <v>58</v>
      </c>
      <c r="I43" s="265" t="s">
        <v>323</v>
      </c>
      <c r="J43" s="167" t="s">
        <v>324</v>
      </c>
      <c r="K43" s="266" t="s">
        <v>130</v>
      </c>
      <c r="L43" s="266" t="s">
        <v>325</v>
      </c>
      <c r="M43" s="266" t="s">
        <v>326</v>
      </c>
      <c r="N43" s="225" t="s">
        <v>327</v>
      </c>
      <c r="O43" s="225" t="s">
        <v>328</v>
      </c>
      <c r="P43" s="225" t="s">
        <v>148</v>
      </c>
      <c r="Q43" s="225" t="s">
        <v>44</v>
      </c>
      <c r="R43" s="225" t="s">
        <v>329</v>
      </c>
      <c r="S43" s="226" t="s">
        <v>330</v>
      </c>
      <c r="T43" s="229" t="s">
        <v>331</v>
      </c>
      <c r="U43" s="229">
        <v>34</v>
      </c>
      <c r="V43" s="224">
        <v>71</v>
      </c>
      <c r="W43" s="224">
        <v>21</v>
      </c>
      <c r="X43" s="224">
        <v>72</v>
      </c>
      <c r="Y43" s="229"/>
      <c r="Z43" t="s">
        <v>332</v>
      </c>
      <c r="AA43" t="s">
        <v>47</v>
      </c>
      <c r="AB43" t="s">
        <v>48</v>
      </c>
      <c r="AC43" s="10"/>
    </row>
    <row r="44" spans="1:29" s="2" customFormat="1" ht="18" customHeight="1">
      <c r="A44" s="267" t="s">
        <v>318</v>
      </c>
      <c r="B44" s="291" t="s">
        <v>319</v>
      </c>
      <c r="C44" s="267" t="s">
        <v>138</v>
      </c>
      <c r="D44" s="267" t="s">
        <v>320</v>
      </c>
      <c r="E44" s="267" t="s">
        <v>321</v>
      </c>
      <c r="F44" s="267" t="s">
        <v>322</v>
      </c>
      <c r="G44" s="267" t="s">
        <v>79</v>
      </c>
      <c r="H44" s="264" t="s">
        <v>58</v>
      </c>
      <c r="I44" s="265" t="s">
        <v>323</v>
      </c>
      <c r="J44" s="265" t="s">
        <v>324</v>
      </c>
      <c r="K44" s="266" t="s">
        <v>130</v>
      </c>
      <c r="L44" s="266" t="s">
        <v>325</v>
      </c>
      <c r="M44" s="266" t="s">
        <v>333</v>
      </c>
      <c r="N44" s="225" t="s">
        <v>327</v>
      </c>
      <c r="O44" s="225" t="s">
        <v>328</v>
      </c>
      <c r="P44" s="225" t="s">
        <v>148</v>
      </c>
      <c r="Q44" s="225" t="s">
        <v>44</v>
      </c>
      <c r="R44" s="225" t="s">
        <v>334</v>
      </c>
      <c r="S44" s="267" t="s">
        <v>335</v>
      </c>
      <c r="T44" s="265" t="s">
        <v>331</v>
      </c>
      <c r="U44" s="265">
        <v>37</v>
      </c>
      <c r="V44" s="229">
        <v>81</v>
      </c>
      <c r="W44" s="265">
        <v>15</v>
      </c>
      <c r="X44" s="229">
        <v>62</v>
      </c>
      <c r="Y44" s="265"/>
      <c r="Z44" s="15" t="s">
        <v>332</v>
      </c>
      <c r="AA44" s="15" t="s">
        <v>47</v>
      </c>
      <c r="AB44" s="15" t="s">
        <v>48</v>
      </c>
      <c r="AC44" s="16"/>
    </row>
    <row r="45" spans="1:29" s="3" customFormat="1" ht="30">
      <c r="A45" s="181" t="s">
        <v>336</v>
      </c>
      <c r="B45" s="182" t="s">
        <v>337</v>
      </c>
      <c r="C45" s="267" t="s">
        <v>339</v>
      </c>
      <c r="D45" s="267" t="s">
        <v>340</v>
      </c>
      <c r="E45" s="182" t="s">
        <v>193</v>
      </c>
      <c r="F45" s="182" t="s">
        <v>341</v>
      </c>
      <c r="G45" s="183" t="s">
        <v>34</v>
      </c>
      <c r="H45" s="178" t="s">
        <v>58</v>
      </c>
      <c r="I45" s="81" t="s">
        <v>342</v>
      </c>
      <c r="J45" s="81" t="s">
        <v>343</v>
      </c>
      <c r="K45" s="89" t="s">
        <v>82</v>
      </c>
      <c r="L45" s="89" t="s">
        <v>344</v>
      </c>
      <c r="M45" s="89" t="s">
        <v>345</v>
      </c>
      <c r="N45" s="225" t="s">
        <v>346</v>
      </c>
      <c r="O45" s="123" t="s">
        <v>347</v>
      </c>
      <c r="P45" s="123" t="s">
        <v>148</v>
      </c>
      <c r="Q45" s="123" t="s">
        <v>44</v>
      </c>
      <c r="R45" s="124" t="s">
        <v>348</v>
      </c>
      <c r="S45" s="179" t="s">
        <v>349</v>
      </c>
      <c r="T45" s="180" t="s">
        <v>350</v>
      </c>
      <c r="U45" s="65" t="s">
        <v>351</v>
      </c>
      <c r="V45" s="65">
        <v>198</v>
      </c>
      <c r="W45" s="65" t="s">
        <v>352</v>
      </c>
      <c r="X45" s="65">
        <v>201</v>
      </c>
      <c r="Y45" s="65"/>
      <c r="Z45" s="13" t="s">
        <v>68</v>
      </c>
      <c r="AA45" s="13" t="s">
        <v>51</v>
      </c>
      <c r="AB45" s="13" t="s">
        <v>215</v>
      </c>
      <c r="AC45" s="13"/>
    </row>
    <row r="46" spans="1:29" s="4" customFormat="1" ht="22.5" customHeight="1">
      <c r="A46" s="181" t="s">
        <v>336</v>
      </c>
      <c r="B46" s="182" t="s">
        <v>337</v>
      </c>
      <c r="C46" s="267" t="s">
        <v>339</v>
      </c>
      <c r="D46" s="267" t="s">
        <v>340</v>
      </c>
      <c r="E46" s="182" t="s">
        <v>193</v>
      </c>
      <c r="F46" s="182" t="s">
        <v>341</v>
      </c>
      <c r="G46" s="183" t="s">
        <v>34</v>
      </c>
      <c r="H46" s="46" t="s">
        <v>58</v>
      </c>
      <c r="I46" s="43" t="s">
        <v>342</v>
      </c>
      <c r="J46" s="43" t="s">
        <v>343</v>
      </c>
      <c r="K46" s="48" t="s">
        <v>82</v>
      </c>
      <c r="L46" s="48" t="s">
        <v>353</v>
      </c>
      <c r="M46" s="48" t="s">
        <v>354</v>
      </c>
      <c r="N46" s="225" t="s">
        <v>346</v>
      </c>
      <c r="O46" s="123" t="s">
        <v>347</v>
      </c>
      <c r="P46" s="123" t="s">
        <v>148</v>
      </c>
      <c r="Q46" s="123" t="s">
        <v>44</v>
      </c>
      <c r="R46" s="48" t="s">
        <v>355</v>
      </c>
      <c r="S46" t="s">
        <v>356</v>
      </c>
      <c r="T46" s="46" t="s">
        <v>357</v>
      </c>
      <c r="U46" s="46">
        <v>147</v>
      </c>
      <c r="V46" s="46">
        <v>198</v>
      </c>
      <c r="W46" s="46">
        <v>166</v>
      </c>
      <c r="X46" s="46">
        <v>201</v>
      </c>
      <c r="Y46" s="46"/>
      <c r="Z46" t="s">
        <v>68</v>
      </c>
      <c r="AA46" t="s">
        <v>47</v>
      </c>
      <c r="AB46" t="s">
        <v>69</v>
      </c>
      <c r="AC46"/>
    </row>
    <row r="47" spans="1:29" ht="20.25" customHeight="1">
      <c r="A47" s="243" t="s">
        <v>336</v>
      </c>
      <c r="B47" s="242" t="s">
        <v>337</v>
      </c>
      <c r="C47" s="242" t="s">
        <v>339</v>
      </c>
      <c r="D47" s="242" t="s">
        <v>358</v>
      </c>
      <c r="E47" s="242" t="s">
        <v>193</v>
      </c>
      <c r="F47" s="242" t="s">
        <v>341</v>
      </c>
      <c r="G47" s="292" t="s">
        <v>34</v>
      </c>
      <c r="H47" s="274" t="s">
        <v>35</v>
      </c>
      <c r="I47" s="260" t="s">
        <v>359</v>
      </c>
      <c r="J47" s="260" t="s">
        <v>360</v>
      </c>
      <c r="K47" s="261" t="s">
        <v>162</v>
      </c>
      <c r="L47" s="261" t="s">
        <v>361</v>
      </c>
      <c r="M47" s="261" t="s">
        <v>362</v>
      </c>
      <c r="N47" s="123" t="s">
        <v>363</v>
      </c>
      <c r="O47" s="261" t="s">
        <v>347</v>
      </c>
      <c r="P47" s="261" t="s">
        <v>148</v>
      </c>
      <c r="Q47" s="261" t="s">
        <v>44</v>
      </c>
      <c r="R47" s="261" t="s">
        <v>364</v>
      </c>
      <c r="S47" s="158" t="s">
        <v>365</v>
      </c>
      <c r="T47" s="84" t="s">
        <v>366</v>
      </c>
      <c r="U47" s="260" t="s">
        <v>367</v>
      </c>
      <c r="V47" s="260">
        <v>178</v>
      </c>
      <c r="W47" s="260" t="s">
        <v>368</v>
      </c>
      <c r="X47" s="260">
        <v>173</v>
      </c>
      <c r="Y47" s="260"/>
      <c r="Z47" s="4" t="s">
        <v>68</v>
      </c>
      <c r="AA47" s="4"/>
      <c r="AB47" s="4" t="s">
        <v>171</v>
      </c>
      <c r="AC47" s="9"/>
    </row>
    <row r="48" spans="1:29" ht="18" customHeight="1">
      <c r="A48" s="243" t="s">
        <v>336</v>
      </c>
      <c r="B48" s="242" t="s">
        <v>337</v>
      </c>
      <c r="C48" s="242" t="s">
        <v>339</v>
      </c>
      <c r="D48" s="242" t="s">
        <v>358</v>
      </c>
      <c r="E48" s="242" t="s">
        <v>193</v>
      </c>
      <c r="F48" s="242" t="s">
        <v>341</v>
      </c>
      <c r="G48" s="292" t="s">
        <v>34</v>
      </c>
      <c r="H48" s="274" t="s">
        <v>35</v>
      </c>
      <c r="I48" s="45" t="s">
        <v>359</v>
      </c>
      <c r="J48" s="45" t="s">
        <v>360</v>
      </c>
      <c r="K48" s="261" t="s">
        <v>162</v>
      </c>
      <c r="L48" s="261" t="s">
        <v>361</v>
      </c>
      <c r="M48" s="261" t="s">
        <v>362</v>
      </c>
      <c r="N48" s="123" t="s">
        <v>363</v>
      </c>
      <c r="O48" s="123" t="s">
        <v>347</v>
      </c>
      <c r="P48" s="123" t="s">
        <v>148</v>
      </c>
      <c r="Q48" s="123" t="s">
        <v>44</v>
      </c>
      <c r="R48" s="225" t="s">
        <v>369</v>
      </c>
      <c r="S48" s="30" t="s">
        <v>370</v>
      </c>
      <c r="T48" s="72" t="s">
        <v>371</v>
      </c>
      <c r="U48" s="229" t="s">
        <v>372</v>
      </c>
      <c r="V48" s="46">
        <v>178</v>
      </c>
      <c r="W48" s="229" t="s">
        <v>373</v>
      </c>
      <c r="X48" s="46">
        <v>173</v>
      </c>
      <c r="Y48" s="270"/>
      <c r="Z48" t="s">
        <v>68</v>
      </c>
      <c r="AB48" t="s">
        <v>215</v>
      </c>
      <c r="AC48" s="10"/>
    </row>
    <row r="49" spans="1:29" s="2" customFormat="1">
      <c r="A49" s="243" t="s">
        <v>336</v>
      </c>
      <c r="B49" s="242" t="s">
        <v>337</v>
      </c>
      <c r="C49" s="242" t="s">
        <v>339</v>
      </c>
      <c r="D49" s="242" t="s">
        <v>358</v>
      </c>
      <c r="E49" s="242" t="s">
        <v>193</v>
      </c>
      <c r="F49" s="242" t="s">
        <v>341</v>
      </c>
      <c r="G49" s="292" t="s">
        <v>34</v>
      </c>
      <c r="H49" s="274" t="s">
        <v>35</v>
      </c>
      <c r="I49" s="45" t="s">
        <v>359</v>
      </c>
      <c r="J49" s="202" t="s">
        <v>360</v>
      </c>
      <c r="K49" s="261" t="s">
        <v>162</v>
      </c>
      <c r="L49" s="261" t="s">
        <v>361</v>
      </c>
      <c r="M49" s="261" t="s">
        <v>362</v>
      </c>
      <c r="N49" s="123" t="s">
        <v>363</v>
      </c>
      <c r="O49" s="123" t="s">
        <v>347</v>
      </c>
      <c r="P49" s="123" t="s">
        <v>148</v>
      </c>
      <c r="Q49" s="123" t="s">
        <v>44</v>
      </c>
      <c r="R49" s="225" t="s">
        <v>374</v>
      </c>
      <c r="S49" s="226" t="s">
        <v>375</v>
      </c>
      <c r="T49" s="229" t="s">
        <v>376</v>
      </c>
      <c r="U49" s="229" t="s">
        <v>377</v>
      </c>
      <c r="V49" s="46">
        <v>178</v>
      </c>
      <c r="W49" s="229" t="s">
        <v>378</v>
      </c>
      <c r="X49" s="46">
        <v>173</v>
      </c>
      <c r="Y49" s="270"/>
      <c r="Z49" t="s">
        <v>68</v>
      </c>
      <c r="AA49"/>
      <c r="AB49" t="s">
        <v>69</v>
      </c>
      <c r="AC49" s="10"/>
    </row>
    <row r="50" spans="1:29" s="4" customFormat="1" ht="14.25" customHeight="1">
      <c r="A50" s="243" t="s">
        <v>336</v>
      </c>
      <c r="B50" s="242" t="s">
        <v>337</v>
      </c>
      <c r="C50" s="242" t="s">
        <v>339</v>
      </c>
      <c r="D50" s="242" t="s">
        <v>358</v>
      </c>
      <c r="E50" s="242" t="s">
        <v>193</v>
      </c>
      <c r="F50" s="242" t="s">
        <v>341</v>
      </c>
      <c r="G50" s="292" t="s">
        <v>34</v>
      </c>
      <c r="H50" s="274" t="s">
        <v>249</v>
      </c>
      <c r="I50" s="260" t="s">
        <v>379</v>
      </c>
      <c r="J50" s="177" t="s">
        <v>380</v>
      </c>
      <c r="K50" s="261" t="s">
        <v>38</v>
      </c>
      <c r="L50" s="261" t="s">
        <v>381</v>
      </c>
      <c r="M50" s="261" t="s">
        <v>382</v>
      </c>
      <c r="N50" s="225" t="s">
        <v>383</v>
      </c>
      <c r="O50" s="123" t="s">
        <v>347</v>
      </c>
      <c r="P50" s="123" t="s">
        <v>148</v>
      </c>
      <c r="Q50" s="123" t="s">
        <v>44</v>
      </c>
      <c r="R50" s="239" t="s">
        <v>384</v>
      </c>
      <c r="S50" s="234"/>
      <c r="T50" s="238"/>
      <c r="U50" s="229"/>
      <c r="V50" s="229"/>
      <c r="W50" s="229"/>
      <c r="X50" s="229"/>
      <c r="Y50" s="293" t="s">
        <v>385</v>
      </c>
      <c r="Z50" s="2" t="s">
        <v>68</v>
      </c>
      <c r="AA50" s="2"/>
      <c r="AB50" s="2"/>
      <c r="AC50" s="7"/>
    </row>
    <row r="51" spans="1:29" s="2" customFormat="1" ht="21.75" customHeight="1">
      <c r="A51" s="243" t="s">
        <v>336</v>
      </c>
      <c r="B51" s="242" t="s">
        <v>337</v>
      </c>
      <c r="C51" s="242" t="s">
        <v>339</v>
      </c>
      <c r="D51" s="242" t="s">
        <v>358</v>
      </c>
      <c r="E51" s="242" t="s">
        <v>193</v>
      </c>
      <c r="F51" s="242" t="s">
        <v>341</v>
      </c>
      <c r="G51" s="292" t="s">
        <v>34</v>
      </c>
      <c r="H51" s="274" t="s">
        <v>58</v>
      </c>
      <c r="I51" s="260" t="s">
        <v>386</v>
      </c>
      <c r="J51" s="202" t="s">
        <v>387</v>
      </c>
      <c r="K51" s="261" t="s">
        <v>38</v>
      </c>
      <c r="L51" s="261" t="s">
        <v>388</v>
      </c>
      <c r="M51" s="261" t="s">
        <v>382</v>
      </c>
      <c r="N51" s="261" t="s">
        <v>383</v>
      </c>
      <c r="O51" s="261" t="s">
        <v>347</v>
      </c>
      <c r="P51" s="261" t="s">
        <v>148</v>
      </c>
      <c r="Q51" s="261" t="s">
        <v>44</v>
      </c>
      <c r="R51" s="261" t="s">
        <v>389</v>
      </c>
      <c r="S51" s="158"/>
      <c r="T51" s="84"/>
      <c r="U51" s="260"/>
      <c r="V51" s="260"/>
      <c r="W51" s="260"/>
      <c r="X51" s="260"/>
      <c r="Y51" s="294" t="s">
        <v>390</v>
      </c>
      <c r="Z51" s="4"/>
      <c r="AA51" s="4"/>
      <c r="AB51" s="4" t="s">
        <v>48</v>
      </c>
      <c r="AC51" s="9"/>
    </row>
    <row r="52" spans="1:29" ht="17.25" customHeight="1">
      <c r="A52" s="243" t="s">
        <v>391</v>
      </c>
      <c r="B52" s="280" t="s">
        <v>392</v>
      </c>
      <c r="C52" s="105" t="s">
        <v>138</v>
      </c>
      <c r="D52" s="105" t="s">
        <v>393</v>
      </c>
      <c r="E52" s="105" t="s">
        <v>394</v>
      </c>
      <c r="F52" s="81" t="s">
        <v>395</v>
      </c>
      <c r="G52" s="292" t="s">
        <v>248</v>
      </c>
      <c r="H52" s="44" t="s">
        <v>249</v>
      </c>
      <c r="I52" s="45" t="s">
        <v>396</v>
      </c>
      <c r="J52" s="45" t="s">
        <v>397</v>
      </c>
      <c r="K52" s="123" t="s">
        <v>82</v>
      </c>
      <c r="L52" s="123" t="s">
        <v>398</v>
      </c>
      <c r="M52" s="123" t="s">
        <v>399</v>
      </c>
      <c r="N52" s="48" t="s">
        <v>400</v>
      </c>
      <c r="O52" s="48" t="s">
        <v>1304</v>
      </c>
      <c r="P52" s="48" t="s">
        <v>148</v>
      </c>
      <c r="Q52" s="48" t="s">
        <v>401</v>
      </c>
      <c r="R52" s="239" t="s">
        <v>402</v>
      </c>
      <c r="S52" s="234" t="s">
        <v>403</v>
      </c>
      <c r="T52" s="238" t="s">
        <v>275</v>
      </c>
      <c r="U52" s="238">
        <v>2297</v>
      </c>
      <c r="V52" s="238">
        <v>5320</v>
      </c>
      <c r="W52" s="238">
        <v>1535</v>
      </c>
      <c r="X52" s="238">
        <v>5182</v>
      </c>
      <c r="Y52" s="150" t="s">
        <v>404</v>
      </c>
      <c r="Z52" s="2" t="s">
        <v>68</v>
      </c>
      <c r="AA52" s="2" t="s">
        <v>47</v>
      </c>
      <c r="AB52" s="4" t="s">
        <v>48</v>
      </c>
      <c r="AC52" s="7"/>
    </row>
    <row r="53" spans="1:29" ht="30">
      <c r="A53" s="272" t="s">
        <v>391</v>
      </c>
      <c r="B53" s="288" t="s">
        <v>392</v>
      </c>
      <c r="C53" s="76" t="s">
        <v>138</v>
      </c>
      <c r="D53" s="76" t="s">
        <v>393</v>
      </c>
      <c r="E53" s="76" t="s">
        <v>394</v>
      </c>
      <c r="F53" s="81" t="s">
        <v>395</v>
      </c>
      <c r="G53" s="265" t="s">
        <v>248</v>
      </c>
      <c r="H53" s="112" t="s">
        <v>249</v>
      </c>
      <c r="I53" s="45" t="s">
        <v>396</v>
      </c>
      <c r="J53" s="45" t="s">
        <v>397</v>
      </c>
      <c r="K53" s="123" t="s">
        <v>82</v>
      </c>
      <c r="L53" s="123" t="s">
        <v>398</v>
      </c>
      <c r="M53" s="123" t="s">
        <v>399</v>
      </c>
      <c r="N53" s="48" t="s">
        <v>400</v>
      </c>
      <c r="O53" s="48" t="s">
        <v>1304</v>
      </c>
      <c r="P53" s="48" t="s">
        <v>148</v>
      </c>
      <c r="Q53" s="48" t="s">
        <v>401</v>
      </c>
      <c r="R53" s="225" t="s">
        <v>405</v>
      </c>
      <c r="S53" s="20" t="s">
        <v>406</v>
      </c>
      <c r="T53" s="73" t="s">
        <v>275</v>
      </c>
      <c r="U53" s="215">
        <v>1726</v>
      </c>
      <c r="V53" s="215">
        <v>4348</v>
      </c>
      <c r="W53" s="215">
        <v>2189</v>
      </c>
      <c r="X53" s="215">
        <v>4321</v>
      </c>
      <c r="Y53" s="46"/>
      <c r="Z53" t="s">
        <v>68</v>
      </c>
      <c r="AA53" t="s">
        <v>47</v>
      </c>
      <c r="AB53" s="4" t="s">
        <v>48</v>
      </c>
      <c r="AC53" s="10"/>
    </row>
    <row r="54" spans="1:29" s="4" customFormat="1" ht="15" customHeight="1">
      <c r="A54" s="272" t="s">
        <v>391</v>
      </c>
      <c r="B54" s="295" t="s">
        <v>392</v>
      </c>
      <c r="C54" s="81" t="s">
        <v>138</v>
      </c>
      <c r="D54" s="81" t="s">
        <v>393</v>
      </c>
      <c r="E54" s="81" t="s">
        <v>394</v>
      </c>
      <c r="F54" s="81" t="s">
        <v>395</v>
      </c>
      <c r="G54" s="265" t="s">
        <v>248</v>
      </c>
      <c r="H54" s="112" t="s">
        <v>249</v>
      </c>
      <c r="I54" s="45" t="s">
        <v>396</v>
      </c>
      <c r="J54" s="45" t="s">
        <v>397</v>
      </c>
      <c r="K54" s="123" t="s">
        <v>82</v>
      </c>
      <c r="L54" s="123" t="s">
        <v>398</v>
      </c>
      <c r="M54" s="123" t="s">
        <v>399</v>
      </c>
      <c r="N54" s="48" t="s">
        <v>400</v>
      </c>
      <c r="O54" s="48" t="s">
        <v>1304</v>
      </c>
      <c r="P54" s="48" t="s">
        <v>148</v>
      </c>
      <c r="Q54" s="48" t="s">
        <v>401</v>
      </c>
      <c r="R54" s="225" t="s">
        <v>407</v>
      </c>
      <c r="S54" s="20" t="s">
        <v>408</v>
      </c>
      <c r="T54" s="73" t="s">
        <v>275</v>
      </c>
      <c r="U54" s="46">
        <v>7555</v>
      </c>
      <c r="V54" s="46">
        <v>7982</v>
      </c>
      <c r="W54" s="46">
        <v>7314</v>
      </c>
      <c r="X54" s="46">
        <v>7569</v>
      </c>
      <c r="Y54" s="43"/>
      <c r="Z54" t="s">
        <v>68</v>
      </c>
      <c r="AA54" t="s">
        <v>47</v>
      </c>
      <c r="AB54" s="4" t="s">
        <v>48</v>
      </c>
      <c r="AC54" s="10"/>
    </row>
    <row r="55" spans="1:29" s="2" customFormat="1" ht="30">
      <c r="A55" s="243" t="s">
        <v>391</v>
      </c>
      <c r="B55" s="242" t="s">
        <v>392</v>
      </c>
      <c r="C55" s="45" t="s">
        <v>138</v>
      </c>
      <c r="D55" s="45" t="s">
        <v>393</v>
      </c>
      <c r="E55" s="45" t="s">
        <v>394</v>
      </c>
      <c r="F55" s="81" t="s">
        <v>395</v>
      </c>
      <c r="G55" s="292" t="s">
        <v>248</v>
      </c>
      <c r="H55" s="44" t="s">
        <v>249</v>
      </c>
      <c r="I55" s="45" t="s">
        <v>396</v>
      </c>
      <c r="J55" s="177" t="s">
        <v>397</v>
      </c>
      <c r="K55" s="123" t="s">
        <v>82</v>
      </c>
      <c r="L55" s="123" t="s">
        <v>398</v>
      </c>
      <c r="M55" s="123" t="s">
        <v>399</v>
      </c>
      <c r="N55" s="48" t="s">
        <v>400</v>
      </c>
      <c r="O55" s="48" t="s">
        <v>1304</v>
      </c>
      <c r="P55" s="48" t="s">
        <v>148</v>
      </c>
      <c r="Q55" s="48" t="s">
        <v>401</v>
      </c>
      <c r="R55" s="261" t="s">
        <v>409</v>
      </c>
      <c r="S55" s="159" t="s">
        <v>410</v>
      </c>
      <c r="T55" s="97" t="s">
        <v>275</v>
      </c>
      <c r="U55" s="45">
        <v>394</v>
      </c>
      <c r="V55" s="45">
        <v>500</v>
      </c>
      <c r="W55" s="45">
        <v>458</v>
      </c>
      <c r="X55" s="45">
        <v>665</v>
      </c>
      <c r="Y55" s="45"/>
      <c r="Z55" s="4" t="s">
        <v>68</v>
      </c>
      <c r="AA55" s="4" t="s">
        <v>47</v>
      </c>
      <c r="AB55" s="4" t="s">
        <v>48</v>
      </c>
      <c r="AC55" s="9"/>
    </row>
    <row r="56" spans="1:29" s="2" customFormat="1">
      <c r="A56" s="288" t="s">
        <v>411</v>
      </c>
      <c r="B56" s="288" t="s">
        <v>412</v>
      </c>
      <c r="C56" s="288" t="s">
        <v>138</v>
      </c>
      <c r="D56" s="288" t="s">
        <v>413</v>
      </c>
      <c r="E56" s="288" t="s">
        <v>414</v>
      </c>
      <c r="F56" s="288" t="s">
        <v>415</v>
      </c>
      <c r="G56" s="288" t="s">
        <v>416</v>
      </c>
      <c r="H56" s="264" t="s">
        <v>58</v>
      </c>
      <c r="I56" s="265" t="s">
        <v>417</v>
      </c>
      <c r="J56" s="204" t="s">
        <v>418</v>
      </c>
      <c r="K56" s="266" t="s">
        <v>198</v>
      </c>
      <c r="L56" s="266" t="s">
        <v>419</v>
      </c>
      <c r="M56" s="266" t="s">
        <v>420</v>
      </c>
      <c r="N56" s="266" t="s">
        <v>421</v>
      </c>
      <c r="O56" s="266" t="s">
        <v>328</v>
      </c>
      <c r="P56" s="266" t="s">
        <v>148</v>
      </c>
      <c r="Q56" s="266" t="s">
        <v>44</v>
      </c>
      <c r="R56" s="266"/>
      <c r="S56" s="266"/>
      <c r="T56" s="266"/>
      <c r="U56" s="266"/>
      <c r="V56" s="266"/>
      <c r="W56" s="266"/>
      <c r="X56" s="266"/>
      <c r="Y56" s="266" t="s">
        <v>422</v>
      </c>
      <c r="Z56" s="266"/>
      <c r="AA56" s="266"/>
      <c r="AB56" s="266"/>
      <c r="AC56" s="14"/>
    </row>
    <row r="57" spans="1:29" s="2" customFormat="1" ht="15" customHeight="1">
      <c r="A57" s="242" t="s">
        <v>411</v>
      </c>
      <c r="B57" s="242" t="s">
        <v>423</v>
      </c>
      <c r="C57" s="288" t="s">
        <v>138</v>
      </c>
      <c r="D57" s="288" t="s">
        <v>413</v>
      </c>
      <c r="E57" s="107" t="s">
        <v>77</v>
      </c>
      <c r="F57" s="242" t="s">
        <v>415</v>
      </c>
      <c r="G57" s="284" t="s">
        <v>416</v>
      </c>
      <c r="H57" s="274" t="s">
        <v>58</v>
      </c>
      <c r="I57" s="260" t="s">
        <v>424</v>
      </c>
      <c r="J57" s="166" t="s">
        <v>425</v>
      </c>
      <c r="K57" s="261" t="s">
        <v>130</v>
      </c>
      <c r="L57" s="261" t="s">
        <v>426</v>
      </c>
      <c r="M57" s="261" t="s">
        <v>427</v>
      </c>
      <c r="N57" s="225" t="s">
        <v>428</v>
      </c>
      <c r="O57" s="266" t="s">
        <v>328</v>
      </c>
      <c r="P57" s="266" t="s">
        <v>148</v>
      </c>
      <c r="Q57" s="266" t="s">
        <v>44</v>
      </c>
      <c r="R57" s="49" t="s">
        <v>429</v>
      </c>
      <c r="S57" s="246" t="s">
        <v>430</v>
      </c>
      <c r="T57" s="70" t="s">
        <v>431</v>
      </c>
      <c r="U57" s="229">
        <v>19334</v>
      </c>
      <c r="V57" s="229">
        <v>4153980</v>
      </c>
      <c r="W57" s="229">
        <v>1438</v>
      </c>
      <c r="X57" s="229">
        <v>334316</v>
      </c>
      <c r="Y57" s="229"/>
      <c r="Z57" t="s">
        <v>68</v>
      </c>
      <c r="AA57" t="s">
        <v>51</v>
      </c>
      <c r="AB57" t="s">
        <v>69</v>
      </c>
      <c r="AC57" s="10"/>
    </row>
    <row r="58" spans="1:29" s="2" customFormat="1">
      <c r="A58" s="242" t="s">
        <v>411</v>
      </c>
      <c r="B58" s="242" t="s">
        <v>423</v>
      </c>
      <c r="C58" s="288" t="s">
        <v>138</v>
      </c>
      <c r="D58" s="288" t="s">
        <v>413</v>
      </c>
      <c r="E58" s="107" t="s">
        <v>77</v>
      </c>
      <c r="F58" s="242" t="s">
        <v>415</v>
      </c>
      <c r="G58" s="284" t="s">
        <v>416</v>
      </c>
      <c r="H58" s="274" t="s">
        <v>58</v>
      </c>
      <c r="I58" s="260" t="s">
        <v>424</v>
      </c>
      <c r="J58" s="166" t="s">
        <v>432</v>
      </c>
      <c r="K58" s="261" t="s">
        <v>130</v>
      </c>
      <c r="L58" s="261" t="s">
        <v>433</v>
      </c>
      <c r="M58" s="261" t="s">
        <v>434</v>
      </c>
      <c r="N58" s="225" t="s">
        <v>428</v>
      </c>
      <c r="O58" s="266" t="s">
        <v>328</v>
      </c>
      <c r="P58" s="266" t="s">
        <v>148</v>
      </c>
      <c r="Q58" s="266" t="s">
        <v>44</v>
      </c>
      <c r="R58" s="49" t="s">
        <v>429</v>
      </c>
      <c r="S58" s="165" t="s">
        <v>435</v>
      </c>
      <c r="T58" s="224" t="s">
        <v>185</v>
      </c>
      <c r="U58" s="224"/>
      <c r="V58" s="224"/>
      <c r="W58" s="224"/>
      <c r="X58" s="224"/>
      <c r="Y58" s="224"/>
      <c r="Z58" t="s">
        <v>68</v>
      </c>
      <c r="AA58" t="s">
        <v>51</v>
      </c>
      <c r="AB58" t="s">
        <v>69</v>
      </c>
      <c r="AC58" s="13"/>
    </row>
    <row r="59" spans="1:29" s="2" customFormat="1" ht="19.5" customHeight="1">
      <c r="A59" s="242" t="s">
        <v>411</v>
      </c>
      <c r="B59" s="242" t="s">
        <v>423</v>
      </c>
      <c r="C59" s="288" t="s">
        <v>138</v>
      </c>
      <c r="D59" s="288" t="s">
        <v>413</v>
      </c>
      <c r="E59" s="107" t="s">
        <v>77</v>
      </c>
      <c r="F59" s="242" t="s">
        <v>415</v>
      </c>
      <c r="G59" s="284" t="s">
        <v>416</v>
      </c>
      <c r="H59" s="274" t="s">
        <v>35</v>
      </c>
      <c r="I59" s="260" t="s">
        <v>436</v>
      </c>
      <c r="J59" s="166" t="s">
        <v>437</v>
      </c>
      <c r="K59" s="261" t="s">
        <v>130</v>
      </c>
      <c r="L59" s="261" t="s">
        <v>438</v>
      </c>
      <c r="M59" s="261" t="s">
        <v>439</v>
      </c>
      <c r="N59" s="225" t="s">
        <v>440</v>
      </c>
      <c r="O59" s="225" t="s">
        <v>328</v>
      </c>
      <c r="P59" s="225" t="s">
        <v>148</v>
      </c>
      <c r="Q59" s="225" t="s">
        <v>86</v>
      </c>
      <c r="R59" s="138" t="s">
        <v>441</v>
      </c>
      <c r="S59" s="246" t="s">
        <v>442</v>
      </c>
      <c r="T59" s="70" t="s">
        <v>443</v>
      </c>
      <c r="U59" s="229">
        <v>108</v>
      </c>
      <c r="V59" s="214">
        <v>31498</v>
      </c>
      <c r="W59" s="229">
        <v>115</v>
      </c>
      <c r="X59" s="229">
        <v>26199</v>
      </c>
      <c r="Y59" s="229"/>
      <c r="Z59" t="s">
        <v>332</v>
      </c>
      <c r="AA59" t="s">
        <v>51</v>
      </c>
      <c r="AB59" t="s">
        <v>69</v>
      </c>
      <c r="AC59" s="10"/>
    </row>
    <row r="60" spans="1:29" s="2" customFormat="1" ht="17.25" customHeight="1">
      <c r="A60" s="242" t="s">
        <v>411</v>
      </c>
      <c r="B60" s="242" t="s">
        <v>423</v>
      </c>
      <c r="C60" s="288" t="s">
        <v>138</v>
      </c>
      <c r="D60" s="288" t="s">
        <v>413</v>
      </c>
      <c r="E60" s="107" t="s">
        <v>77</v>
      </c>
      <c r="F60" s="242" t="s">
        <v>415</v>
      </c>
      <c r="G60" s="284" t="s">
        <v>416</v>
      </c>
      <c r="H60" s="274" t="s">
        <v>35</v>
      </c>
      <c r="I60" s="260" t="s">
        <v>436</v>
      </c>
      <c r="J60" s="172" t="s">
        <v>437</v>
      </c>
      <c r="K60" s="261" t="s">
        <v>130</v>
      </c>
      <c r="L60" s="261" t="s">
        <v>438</v>
      </c>
      <c r="M60" s="261" t="s">
        <v>444</v>
      </c>
      <c r="N60" s="225" t="s">
        <v>440</v>
      </c>
      <c r="O60" s="225" t="s">
        <v>328</v>
      </c>
      <c r="P60" s="225" t="s">
        <v>148</v>
      </c>
      <c r="Q60" s="225" t="s">
        <v>86</v>
      </c>
      <c r="R60" s="133" t="s">
        <v>445</v>
      </c>
      <c r="S60" s="276" t="s">
        <v>446</v>
      </c>
      <c r="T60" s="71" t="s">
        <v>447</v>
      </c>
      <c r="U60" s="57">
        <f>Table1[[#This Row],[N in arm]]*0.671</f>
        <v>21135.158000000003</v>
      </c>
      <c r="V60" s="214">
        <v>31498</v>
      </c>
      <c r="W60" s="57">
        <v>13388</v>
      </c>
      <c r="X60" s="229">
        <v>26199</v>
      </c>
      <c r="Y60" s="224"/>
      <c r="Z60" s="13" t="s">
        <v>332</v>
      </c>
      <c r="AA60" s="13" t="s">
        <v>47</v>
      </c>
      <c r="AB60" s="13" t="s">
        <v>69</v>
      </c>
      <c r="AC60" s="10"/>
    </row>
    <row r="61" spans="1:29" s="2" customFormat="1" ht="14.25" customHeight="1">
      <c r="A61" s="242" t="s">
        <v>411</v>
      </c>
      <c r="B61" s="242" t="s">
        <v>423</v>
      </c>
      <c r="C61" s="288" t="s">
        <v>138</v>
      </c>
      <c r="D61" s="288" t="s">
        <v>413</v>
      </c>
      <c r="E61" s="107" t="s">
        <v>77</v>
      </c>
      <c r="F61" s="242" t="s">
        <v>415</v>
      </c>
      <c r="G61" s="284" t="s">
        <v>416</v>
      </c>
      <c r="H61" s="265" t="s">
        <v>35</v>
      </c>
      <c r="I61" s="265" t="s">
        <v>448</v>
      </c>
      <c r="J61" s="265" t="s">
        <v>449</v>
      </c>
      <c r="K61" s="266" t="s">
        <v>130</v>
      </c>
      <c r="L61" s="266" t="s">
        <v>450</v>
      </c>
      <c r="M61" s="266" t="s">
        <v>451</v>
      </c>
      <c r="N61" s="225" t="s">
        <v>452</v>
      </c>
      <c r="O61" s="225" t="s">
        <v>328</v>
      </c>
      <c r="P61" s="225" t="s">
        <v>148</v>
      </c>
      <c r="Q61" s="225" t="s">
        <v>44</v>
      </c>
      <c r="R61" s="49" t="s">
        <v>453</v>
      </c>
      <c r="S61" s="246" t="s">
        <v>454</v>
      </c>
      <c r="T61" s="70" t="s">
        <v>316</v>
      </c>
      <c r="U61" s="229">
        <v>2647</v>
      </c>
      <c r="V61" s="58">
        <v>633644</v>
      </c>
      <c r="W61" s="229">
        <v>3342</v>
      </c>
      <c r="X61" s="58">
        <v>633644</v>
      </c>
      <c r="Y61" s="229"/>
      <c r="Z61" t="s">
        <v>332</v>
      </c>
      <c r="AA61" t="s">
        <v>51</v>
      </c>
      <c r="AB61" t="s">
        <v>69</v>
      </c>
      <c r="AC61" s="27"/>
    </row>
    <row r="62" spans="1:29" s="2" customFormat="1" ht="14.25" customHeight="1">
      <c r="A62" s="242" t="s">
        <v>411</v>
      </c>
      <c r="B62" s="242" t="s">
        <v>423</v>
      </c>
      <c r="C62" s="288" t="s">
        <v>138</v>
      </c>
      <c r="D62" s="288" t="s">
        <v>413</v>
      </c>
      <c r="E62" s="107" t="s">
        <v>77</v>
      </c>
      <c r="F62" s="242" t="s">
        <v>415</v>
      </c>
      <c r="G62" s="284" t="s">
        <v>416</v>
      </c>
      <c r="H62" s="265" t="s">
        <v>35</v>
      </c>
      <c r="I62" s="265" t="s">
        <v>448</v>
      </c>
      <c r="J62" s="265" t="s">
        <v>449</v>
      </c>
      <c r="K62" s="266" t="s">
        <v>130</v>
      </c>
      <c r="L62" s="266" t="s">
        <v>450</v>
      </c>
      <c r="M62" s="266" t="s">
        <v>451</v>
      </c>
      <c r="N62" s="225" t="s">
        <v>452</v>
      </c>
      <c r="O62" s="225" t="s">
        <v>328</v>
      </c>
      <c r="P62" s="225" t="s">
        <v>148</v>
      </c>
      <c r="Q62" s="225" t="s">
        <v>44</v>
      </c>
      <c r="R62" s="49" t="s">
        <v>455</v>
      </c>
      <c r="S62" s="246" t="s">
        <v>456</v>
      </c>
      <c r="T62" s="70" t="s">
        <v>316</v>
      </c>
      <c r="U62" s="229">
        <v>1775</v>
      </c>
      <c r="V62" s="70">
        <v>474296</v>
      </c>
      <c r="W62" s="229">
        <v>872</v>
      </c>
      <c r="X62" s="58">
        <v>199575</v>
      </c>
      <c r="Y62" s="229"/>
      <c r="Z62" t="s">
        <v>332</v>
      </c>
      <c r="AA62" t="s">
        <v>51</v>
      </c>
      <c r="AB62" t="s">
        <v>69</v>
      </c>
      <c r="AC62" s="26"/>
    </row>
    <row r="63" spans="1:29" s="3" customFormat="1" ht="26.25" customHeight="1">
      <c r="A63" s="242" t="s">
        <v>411</v>
      </c>
      <c r="B63" s="242" t="s">
        <v>423</v>
      </c>
      <c r="C63" s="288" t="s">
        <v>138</v>
      </c>
      <c r="D63" s="288" t="s">
        <v>413</v>
      </c>
      <c r="E63" s="107" t="s">
        <v>77</v>
      </c>
      <c r="F63" s="242" t="s">
        <v>415</v>
      </c>
      <c r="G63" s="284" t="s">
        <v>416</v>
      </c>
      <c r="H63" s="265" t="s">
        <v>35</v>
      </c>
      <c r="I63" s="265" t="s">
        <v>457</v>
      </c>
      <c r="J63" s="265" t="s">
        <v>458</v>
      </c>
      <c r="K63" s="266" t="s">
        <v>130</v>
      </c>
      <c r="L63" s="266" t="s">
        <v>459</v>
      </c>
      <c r="M63" s="266" t="s">
        <v>460</v>
      </c>
      <c r="N63" s="225" t="s">
        <v>461</v>
      </c>
      <c r="O63" s="225" t="s">
        <v>328</v>
      </c>
      <c r="P63" s="225" t="s">
        <v>148</v>
      </c>
      <c r="Q63" s="225" t="s">
        <v>44</v>
      </c>
      <c r="R63" s="50" t="s">
        <v>462</v>
      </c>
      <c r="S63" s="226" t="s">
        <v>463</v>
      </c>
      <c r="T63" s="296" t="s">
        <v>275</v>
      </c>
      <c r="U63" s="70">
        <v>81</v>
      </c>
      <c r="V63" s="229">
        <v>140</v>
      </c>
      <c r="W63" s="229">
        <v>35</v>
      </c>
      <c r="X63" s="229">
        <v>153</v>
      </c>
      <c r="Y63" s="229"/>
      <c r="Z63" t="s">
        <v>68</v>
      </c>
      <c r="AA63" t="s">
        <v>47</v>
      </c>
      <c r="AB63" t="s">
        <v>69</v>
      </c>
      <c r="AC63" s="10"/>
    </row>
    <row r="64" spans="1:29" s="3" customFormat="1" ht="18" customHeight="1">
      <c r="A64" s="288" t="s">
        <v>411</v>
      </c>
      <c r="B64" s="288" t="s">
        <v>423</v>
      </c>
      <c r="C64" s="288" t="s">
        <v>138</v>
      </c>
      <c r="D64" s="288" t="s">
        <v>413</v>
      </c>
      <c r="E64" s="39" t="s">
        <v>77</v>
      </c>
      <c r="F64" s="288" t="s">
        <v>415</v>
      </c>
      <c r="G64" s="288" t="s">
        <v>416</v>
      </c>
      <c r="H64" s="229" t="s">
        <v>35</v>
      </c>
      <c r="I64" s="229" t="s">
        <v>464</v>
      </c>
      <c r="J64" s="205" t="s">
        <v>465</v>
      </c>
      <c r="K64" s="225" t="s">
        <v>82</v>
      </c>
      <c r="L64" s="266" t="s">
        <v>466</v>
      </c>
      <c r="M64" s="266" t="s">
        <v>467</v>
      </c>
      <c r="N64" s="266" t="s">
        <v>421</v>
      </c>
      <c r="O64" s="225" t="s">
        <v>328</v>
      </c>
      <c r="P64" s="225" t="s">
        <v>148</v>
      </c>
      <c r="Q64" s="225" t="s">
        <v>44</v>
      </c>
      <c r="R64" s="225" t="s">
        <v>468</v>
      </c>
      <c r="S64" s="297" t="s">
        <v>469</v>
      </c>
      <c r="T64" s="298" t="s">
        <v>470</v>
      </c>
      <c r="U64" s="298">
        <v>2874</v>
      </c>
      <c r="V64" s="298">
        <v>11096</v>
      </c>
      <c r="W64" s="298">
        <v>3825</v>
      </c>
      <c r="X64" s="298">
        <v>13810</v>
      </c>
      <c r="Y64" s="298"/>
      <c r="Z64" s="24" t="s">
        <v>332</v>
      </c>
      <c r="AA64" s="24" t="s">
        <v>47</v>
      </c>
      <c r="AB64" s="24" t="s">
        <v>69</v>
      </c>
      <c r="AC64" s="25"/>
    </row>
    <row r="65" spans="1:36" s="3" customFormat="1">
      <c r="A65" s="267" t="s">
        <v>471</v>
      </c>
      <c r="B65" s="299" t="s">
        <v>472</v>
      </c>
      <c r="C65" s="213" t="s">
        <v>138</v>
      </c>
      <c r="D65" s="213" t="s">
        <v>473</v>
      </c>
      <c r="E65" s="39" t="s">
        <v>77</v>
      </c>
      <c r="F65" s="267" t="s">
        <v>474</v>
      </c>
      <c r="G65" s="267" t="s">
        <v>475</v>
      </c>
      <c r="H65" s="264" t="s">
        <v>58</v>
      </c>
      <c r="I65" s="265" t="s">
        <v>476</v>
      </c>
      <c r="J65" s="167" t="s">
        <v>477</v>
      </c>
      <c r="K65" s="266" t="s">
        <v>198</v>
      </c>
      <c r="L65" s="266" t="s">
        <v>478</v>
      </c>
      <c r="M65" s="266" t="s">
        <v>479</v>
      </c>
      <c r="N65" s="3" t="s">
        <v>480</v>
      </c>
      <c r="O65" s="266" t="s">
        <v>481</v>
      </c>
      <c r="P65" s="266" t="s">
        <v>148</v>
      </c>
      <c r="Q65" s="266" t="s">
        <v>44</v>
      </c>
      <c r="R65" s="266" t="s">
        <v>482</v>
      </c>
      <c r="S65" s="106">
        <v>27</v>
      </c>
      <c r="T65" s="147" t="s">
        <v>89</v>
      </c>
      <c r="U65" s="229">
        <v>3</v>
      </c>
      <c r="V65" s="229">
        <v>11</v>
      </c>
      <c r="W65" s="229"/>
      <c r="X65" s="229"/>
      <c r="Y65" s="229"/>
      <c r="Z65" t="s">
        <v>68</v>
      </c>
      <c r="AA65" t="s">
        <v>47</v>
      </c>
      <c r="AB65" t="s">
        <v>48</v>
      </c>
      <c r="AC65"/>
    </row>
    <row r="66" spans="1:36" s="3" customFormat="1" ht="16.5" customHeight="1">
      <c r="A66" s="267" t="s">
        <v>471</v>
      </c>
      <c r="B66" s="299" t="s">
        <v>472</v>
      </c>
      <c r="C66" s="213" t="s">
        <v>138</v>
      </c>
      <c r="D66" s="213" t="s">
        <v>473</v>
      </c>
      <c r="E66" s="39" t="s">
        <v>77</v>
      </c>
      <c r="F66" s="267" t="s">
        <v>474</v>
      </c>
      <c r="G66" s="267" t="s">
        <v>475</v>
      </c>
      <c r="H66" s="224" t="s">
        <v>58</v>
      </c>
      <c r="I66" s="265" t="s">
        <v>476</v>
      </c>
      <c r="J66" s="189" t="s">
        <v>477</v>
      </c>
      <c r="K66" s="231" t="s">
        <v>198</v>
      </c>
      <c r="L66" s="231" t="s">
        <v>478</v>
      </c>
      <c r="M66" s="231" t="s">
        <v>479</v>
      </c>
      <c r="N66" s="3" t="s">
        <v>480</v>
      </c>
      <c r="O66" s="266" t="s">
        <v>481</v>
      </c>
      <c r="P66" s="266" t="s">
        <v>148</v>
      </c>
      <c r="Q66" s="266" t="s">
        <v>44</v>
      </c>
      <c r="R66" s="49" t="s">
        <v>483</v>
      </c>
      <c r="S66" s="276" t="s">
        <v>484</v>
      </c>
      <c r="T66" s="65" t="s">
        <v>205</v>
      </c>
      <c r="U66" s="224" t="s">
        <v>485</v>
      </c>
      <c r="V66" s="224" t="s">
        <v>486</v>
      </c>
      <c r="W66" s="224" t="s">
        <v>487</v>
      </c>
      <c r="X66" s="224" t="s">
        <v>486</v>
      </c>
      <c r="Y66" s="224"/>
      <c r="Z66" s="13" t="s">
        <v>68</v>
      </c>
      <c r="AA66" s="13" t="s">
        <v>47</v>
      </c>
      <c r="AB66" s="13" t="s">
        <v>48</v>
      </c>
      <c r="AC66" s="13"/>
    </row>
    <row r="67" spans="1:36" s="3" customFormat="1">
      <c r="A67" s="244" t="s">
        <v>471</v>
      </c>
      <c r="B67" s="300" t="s">
        <v>472</v>
      </c>
      <c r="C67" s="213" t="s">
        <v>138</v>
      </c>
      <c r="D67" s="213" t="s">
        <v>473</v>
      </c>
      <c r="E67" s="39" t="s">
        <v>77</v>
      </c>
      <c r="F67" s="234" t="s">
        <v>474</v>
      </c>
      <c r="G67" s="237" t="s">
        <v>475</v>
      </c>
      <c r="H67" s="224" t="s">
        <v>58</v>
      </c>
      <c r="I67" s="265" t="s">
        <v>476</v>
      </c>
      <c r="J67" s="189" t="s">
        <v>477</v>
      </c>
      <c r="K67" s="231" t="s">
        <v>198</v>
      </c>
      <c r="L67" s="231" t="s">
        <v>478</v>
      </c>
      <c r="M67" s="231" t="s">
        <v>479</v>
      </c>
      <c r="N67" s="3" t="s">
        <v>480</v>
      </c>
      <c r="O67" s="266" t="s">
        <v>481</v>
      </c>
      <c r="P67" s="266" t="s">
        <v>148</v>
      </c>
      <c r="Q67" s="266" t="s">
        <v>44</v>
      </c>
      <c r="R67" s="50" t="s">
        <v>488</v>
      </c>
      <c r="S67" s="227"/>
      <c r="T67" s="224"/>
      <c r="U67" s="238"/>
      <c r="V67" s="238"/>
      <c r="W67" s="238"/>
      <c r="X67" s="238"/>
      <c r="Y67" s="301" t="s">
        <v>489</v>
      </c>
      <c r="Z67" s="2" t="s">
        <v>68</v>
      </c>
      <c r="AA67" s="2" t="s">
        <v>47</v>
      </c>
      <c r="AB67" s="2" t="s">
        <v>48</v>
      </c>
      <c r="AC67" s="7"/>
    </row>
    <row r="68" spans="1:36" s="3" customFormat="1">
      <c r="A68" s="244" t="s">
        <v>471</v>
      </c>
      <c r="B68" s="302" t="s">
        <v>472</v>
      </c>
      <c r="C68" s="213" t="s">
        <v>138</v>
      </c>
      <c r="D68" s="213" t="s">
        <v>473</v>
      </c>
      <c r="E68" s="39" t="s">
        <v>77</v>
      </c>
      <c r="F68" s="244" t="s">
        <v>474</v>
      </c>
      <c r="G68" s="278" t="s">
        <v>475</v>
      </c>
      <c r="H68" s="274" t="s">
        <v>58</v>
      </c>
      <c r="I68" s="265" t="s">
        <v>476</v>
      </c>
      <c r="J68" s="172" t="s">
        <v>477</v>
      </c>
      <c r="K68" s="261" t="s">
        <v>198</v>
      </c>
      <c r="L68" s="261" t="s">
        <v>478</v>
      </c>
      <c r="M68" s="261" t="s">
        <v>479</v>
      </c>
      <c r="N68" s="3" t="s">
        <v>480</v>
      </c>
      <c r="O68" s="266" t="s">
        <v>481</v>
      </c>
      <c r="P68" s="266" t="s">
        <v>148</v>
      </c>
      <c r="Q68" s="266" t="s">
        <v>44</v>
      </c>
      <c r="R68" s="92" t="s">
        <v>490</v>
      </c>
      <c r="S68" s="246"/>
      <c r="T68" s="229"/>
      <c r="U68" s="241"/>
      <c r="V68" s="241"/>
      <c r="W68" s="241"/>
      <c r="X68" s="241"/>
      <c r="Y68" s="241" t="s">
        <v>491</v>
      </c>
      <c r="Z68" s="3" t="s">
        <v>68</v>
      </c>
      <c r="AA68" s="3" t="s">
        <v>47</v>
      </c>
      <c r="AB68" s="3" t="s">
        <v>48</v>
      </c>
      <c r="AC68" s="8"/>
    </row>
    <row r="69" spans="1:36" s="3" customFormat="1">
      <c r="A69" s="243" t="s">
        <v>492</v>
      </c>
      <c r="B69" s="243" t="s">
        <v>493</v>
      </c>
      <c r="C69" s="243" t="s">
        <v>30</v>
      </c>
      <c r="D69" s="243" t="s">
        <v>494</v>
      </c>
      <c r="E69" s="243" t="s">
        <v>495</v>
      </c>
      <c r="F69" s="243" t="s">
        <v>496</v>
      </c>
      <c r="G69" s="303" t="s">
        <v>497</v>
      </c>
      <c r="H69" s="274" t="s">
        <v>58</v>
      </c>
      <c r="I69" s="260" t="s">
        <v>498</v>
      </c>
      <c r="J69" s="260" t="s">
        <v>499</v>
      </c>
      <c r="K69" s="261" t="s">
        <v>38</v>
      </c>
      <c r="L69" s="261" t="s">
        <v>500</v>
      </c>
      <c r="M69" s="261" t="s">
        <v>501</v>
      </c>
      <c r="N69" s="225" t="s">
        <v>502</v>
      </c>
      <c r="O69" s="4" t="s">
        <v>503</v>
      </c>
      <c r="P69" s="225" t="s">
        <v>43</v>
      </c>
      <c r="Q69" s="225" t="s">
        <v>86</v>
      </c>
      <c r="R69" s="231" t="s">
        <v>504</v>
      </c>
      <c r="S69" s="227"/>
      <c r="T69" s="229"/>
      <c r="U69" s="224"/>
      <c r="V69" s="224"/>
      <c r="W69" s="224"/>
      <c r="X69" s="224"/>
      <c r="Y69" s="224" t="s">
        <v>505</v>
      </c>
      <c r="Z69" s="13" t="s">
        <v>68</v>
      </c>
      <c r="AA69" s="13"/>
      <c r="AB69" s="13" t="s">
        <v>48</v>
      </c>
      <c r="AC69" s="13"/>
    </row>
    <row r="70" spans="1:36" s="4" customFormat="1" ht="21.75" customHeight="1">
      <c r="A70" s="243" t="s">
        <v>492</v>
      </c>
      <c r="B70" s="304" t="s">
        <v>493</v>
      </c>
      <c r="C70" s="243" t="s">
        <v>30</v>
      </c>
      <c r="D70" s="243" t="s">
        <v>506</v>
      </c>
      <c r="E70" s="243" t="s">
        <v>495</v>
      </c>
      <c r="F70" s="243" t="s">
        <v>496</v>
      </c>
      <c r="G70" s="303" t="s">
        <v>497</v>
      </c>
      <c r="H70" s="264" t="s">
        <v>58</v>
      </c>
      <c r="I70" s="260" t="s">
        <v>498</v>
      </c>
      <c r="J70" s="260" t="s">
        <v>499</v>
      </c>
      <c r="K70" s="266" t="s">
        <v>38</v>
      </c>
      <c r="L70" s="266" t="s">
        <v>500</v>
      </c>
      <c r="M70" s="261" t="s">
        <v>507</v>
      </c>
      <c r="N70" s="225" t="s">
        <v>508</v>
      </c>
      <c r="O70" s="4" t="s">
        <v>503</v>
      </c>
      <c r="P70" s="225" t="s">
        <v>43</v>
      </c>
      <c r="Q70" s="225" t="s">
        <v>86</v>
      </c>
      <c r="R70" s="225" t="s">
        <v>509</v>
      </c>
      <c r="S70" s="285">
        <v>0.6</v>
      </c>
      <c r="T70" s="229" t="s">
        <v>89</v>
      </c>
      <c r="U70" s="229">
        <v>9</v>
      </c>
      <c r="V70" s="229">
        <v>15</v>
      </c>
      <c r="W70" s="229"/>
      <c r="X70" s="229"/>
      <c r="Y70" s="270"/>
      <c r="Z70"/>
      <c r="AA70"/>
      <c r="AB70"/>
      <c r="AC70"/>
    </row>
    <row r="71" spans="1:36" ht="21" customHeight="1">
      <c r="A71" s="243" t="s">
        <v>492</v>
      </c>
      <c r="B71" s="304" t="s">
        <v>493</v>
      </c>
      <c r="C71" s="243" t="s">
        <v>30</v>
      </c>
      <c r="D71" s="243" t="s">
        <v>506</v>
      </c>
      <c r="E71" s="243" t="s">
        <v>495</v>
      </c>
      <c r="F71" s="243" t="s">
        <v>496</v>
      </c>
      <c r="G71" s="303" t="s">
        <v>497</v>
      </c>
      <c r="H71" s="264" t="s">
        <v>58</v>
      </c>
      <c r="I71" s="265" t="s">
        <v>510</v>
      </c>
      <c r="J71" s="265" t="s">
        <v>511</v>
      </c>
      <c r="K71" s="266" t="s">
        <v>130</v>
      </c>
      <c r="L71" s="266" t="s">
        <v>512</v>
      </c>
      <c r="M71" s="261" t="s">
        <v>513</v>
      </c>
      <c r="N71" s="225" t="s">
        <v>514</v>
      </c>
      <c r="O71" s="4" t="s">
        <v>503</v>
      </c>
      <c r="P71" s="225" t="s">
        <v>43</v>
      </c>
      <c r="Q71" s="225" t="s">
        <v>86</v>
      </c>
      <c r="R71" s="239" t="s">
        <v>515</v>
      </c>
      <c r="S71" s="246">
        <v>0.4531</v>
      </c>
      <c r="T71" s="229"/>
      <c r="U71" s="238">
        <v>1164</v>
      </c>
      <c r="V71" s="238">
        <v>2569</v>
      </c>
      <c r="W71" s="238" t="s">
        <v>67</v>
      </c>
      <c r="X71" s="238" t="s">
        <v>67</v>
      </c>
      <c r="Y71" s="293"/>
      <c r="Z71" s="2" t="s">
        <v>332</v>
      </c>
      <c r="AA71" s="2" t="s">
        <v>47</v>
      </c>
      <c r="AB71" s="2" t="s">
        <v>48</v>
      </c>
      <c r="AC71" s="7"/>
    </row>
    <row r="72" spans="1:36" ht="30">
      <c r="A72" s="305" t="s">
        <v>516</v>
      </c>
      <c r="B72" s="306" t="s">
        <v>517</v>
      </c>
      <c r="C72" s="307" t="s">
        <v>30</v>
      </c>
      <c r="D72" s="307" t="s">
        <v>518</v>
      </c>
      <c r="E72" s="280" t="s">
        <v>519</v>
      </c>
      <c r="F72" s="308" t="s">
        <v>520</v>
      </c>
      <c r="G72" s="309" t="s">
        <v>248</v>
      </c>
      <c r="H72" s="241" t="s">
        <v>249</v>
      </c>
      <c r="I72" s="241" t="s">
        <v>521</v>
      </c>
      <c r="J72" s="203" t="s">
        <v>522</v>
      </c>
      <c r="K72" s="258" t="s">
        <v>162</v>
      </c>
      <c r="L72" s="258" t="s">
        <v>523</v>
      </c>
      <c r="M72" s="258" t="s">
        <v>524</v>
      </c>
      <c r="N72" s="258" t="s">
        <v>525</v>
      </c>
      <c r="O72" s="258" t="s">
        <v>328</v>
      </c>
      <c r="P72" s="258" t="s">
        <v>526</v>
      </c>
      <c r="Q72" s="258" t="s">
        <v>44</v>
      </c>
      <c r="R72" s="310" t="s">
        <v>527</v>
      </c>
      <c r="S72" s="307" t="s">
        <v>528</v>
      </c>
      <c r="T72" s="241" t="s">
        <v>529</v>
      </c>
      <c r="U72" s="241" t="s">
        <v>530</v>
      </c>
      <c r="V72" s="241" t="s">
        <v>531</v>
      </c>
      <c r="W72" s="241" t="s">
        <v>532</v>
      </c>
      <c r="X72" s="241" t="s">
        <v>533</v>
      </c>
      <c r="Y72" s="241"/>
      <c r="Z72" s="3" t="s">
        <v>68</v>
      </c>
      <c r="AA72" s="3" t="s">
        <v>51</v>
      </c>
      <c r="AB72" s="3" t="s">
        <v>171</v>
      </c>
      <c r="AC72" s="8"/>
    </row>
    <row r="73" spans="1:36" s="2" customFormat="1" ht="30">
      <c r="A73" s="305" t="s">
        <v>516</v>
      </c>
      <c r="B73" s="304" t="s">
        <v>517</v>
      </c>
      <c r="C73" s="307" t="s">
        <v>30</v>
      </c>
      <c r="D73" s="307" t="s">
        <v>518</v>
      </c>
      <c r="E73" s="280" t="s">
        <v>519</v>
      </c>
      <c r="F73" s="308" t="s">
        <v>520</v>
      </c>
      <c r="G73" s="292" t="s">
        <v>248</v>
      </c>
      <c r="H73" s="260" t="s">
        <v>249</v>
      </c>
      <c r="I73" s="45" t="s">
        <v>521</v>
      </c>
      <c r="J73" s="203" t="s">
        <v>522</v>
      </c>
      <c r="K73" s="261" t="s">
        <v>162</v>
      </c>
      <c r="L73" s="261" t="s">
        <v>523</v>
      </c>
      <c r="M73" s="258" t="s">
        <v>524</v>
      </c>
      <c r="N73" s="261" t="s">
        <v>534</v>
      </c>
      <c r="O73" s="258" t="s">
        <v>328</v>
      </c>
      <c r="P73" s="258" t="s">
        <v>526</v>
      </c>
      <c r="Q73" s="258" t="s">
        <v>44</v>
      </c>
      <c r="R73" s="282" t="s">
        <v>535</v>
      </c>
      <c r="S73" s="242" t="s">
        <v>536</v>
      </c>
      <c r="T73" s="260" t="s">
        <v>529</v>
      </c>
      <c r="U73" s="260" t="s">
        <v>537</v>
      </c>
      <c r="V73" s="260" t="s">
        <v>538</v>
      </c>
      <c r="W73" s="260" t="s">
        <v>539</v>
      </c>
      <c r="X73" s="260" t="s">
        <v>540</v>
      </c>
      <c r="Y73" s="260"/>
      <c r="Z73" s="4" t="s">
        <v>332</v>
      </c>
      <c r="AA73" s="4" t="s">
        <v>51</v>
      </c>
      <c r="AB73" s="4" t="s">
        <v>171</v>
      </c>
      <c r="AC73" s="9"/>
    </row>
    <row r="74" spans="1:36" ht="18.75" customHeight="1">
      <c r="A74" s="305" t="s">
        <v>516</v>
      </c>
      <c r="B74" s="304" t="s">
        <v>517</v>
      </c>
      <c r="C74" s="307" t="s">
        <v>30</v>
      </c>
      <c r="D74" s="307" t="s">
        <v>518</v>
      </c>
      <c r="E74" s="280" t="s">
        <v>519</v>
      </c>
      <c r="F74" s="308" t="s">
        <v>520</v>
      </c>
      <c r="G74" s="292" t="s">
        <v>248</v>
      </c>
      <c r="H74" s="260" t="s">
        <v>249</v>
      </c>
      <c r="I74" s="45" t="s">
        <v>521</v>
      </c>
      <c r="J74" s="185" t="s">
        <v>522</v>
      </c>
      <c r="K74" s="261" t="s">
        <v>162</v>
      </c>
      <c r="L74" s="261" t="s">
        <v>523</v>
      </c>
      <c r="M74" s="258" t="s">
        <v>524</v>
      </c>
      <c r="N74" s="261" t="s">
        <v>534</v>
      </c>
      <c r="O74" s="258" t="s">
        <v>328</v>
      </c>
      <c r="P74" s="258" t="s">
        <v>526</v>
      </c>
      <c r="Q74" s="258" t="s">
        <v>44</v>
      </c>
      <c r="R74" s="271" t="s">
        <v>541</v>
      </c>
      <c r="S74" s="254" t="s">
        <v>542</v>
      </c>
      <c r="T74" s="229" t="s">
        <v>529</v>
      </c>
      <c r="U74" s="229" t="s">
        <v>543</v>
      </c>
      <c r="V74" s="46">
        <v>1908</v>
      </c>
      <c r="W74" s="46" t="s">
        <v>544</v>
      </c>
      <c r="X74" s="46">
        <v>1890</v>
      </c>
      <c r="Y74" s="229"/>
      <c r="Z74" t="s">
        <v>68</v>
      </c>
      <c r="AB74" t="s">
        <v>171</v>
      </c>
      <c r="AC74" s="10"/>
    </row>
    <row r="75" spans="1:36" s="11" customFormat="1" ht="18" customHeight="1">
      <c r="A75" s="305" t="s">
        <v>516</v>
      </c>
      <c r="B75" s="304" t="s">
        <v>517</v>
      </c>
      <c r="C75" s="307" t="s">
        <v>30</v>
      </c>
      <c r="D75" s="307" t="s">
        <v>518</v>
      </c>
      <c r="E75" s="280" t="s">
        <v>519</v>
      </c>
      <c r="F75" s="308" t="s">
        <v>520</v>
      </c>
      <c r="G75" s="292" t="s">
        <v>248</v>
      </c>
      <c r="H75" s="260" t="s">
        <v>249</v>
      </c>
      <c r="I75" s="45" t="s">
        <v>521</v>
      </c>
      <c r="J75" s="185" t="s">
        <v>522</v>
      </c>
      <c r="K75" s="261" t="s">
        <v>162</v>
      </c>
      <c r="L75" s="261" t="s">
        <v>523</v>
      </c>
      <c r="M75" s="258" t="s">
        <v>524</v>
      </c>
      <c r="N75" s="261" t="s">
        <v>534</v>
      </c>
      <c r="O75" s="258" t="s">
        <v>328</v>
      </c>
      <c r="P75" s="258" t="s">
        <v>526</v>
      </c>
      <c r="Q75" s="258" t="s">
        <v>44</v>
      </c>
      <c r="R75" s="271" t="s">
        <v>545</v>
      </c>
      <c r="S75" s="254" t="s">
        <v>546</v>
      </c>
      <c r="T75" s="229" t="s">
        <v>529</v>
      </c>
      <c r="U75" s="229" t="s">
        <v>547</v>
      </c>
      <c r="V75" s="46">
        <v>1940</v>
      </c>
      <c r="W75" s="229" t="s">
        <v>548</v>
      </c>
      <c r="X75" s="46">
        <v>1935</v>
      </c>
      <c r="Y75" s="229"/>
      <c r="Z75" t="s">
        <v>332</v>
      </c>
      <c r="AA75"/>
      <c r="AB75" t="s">
        <v>171</v>
      </c>
      <c r="AC75" s="10"/>
    </row>
    <row r="76" spans="1:36" ht="18" customHeight="1">
      <c r="A76" s="305" t="s">
        <v>516</v>
      </c>
      <c r="B76" s="243" t="s">
        <v>517</v>
      </c>
      <c r="C76" s="307" t="s">
        <v>30</v>
      </c>
      <c r="D76" s="307" t="s">
        <v>518</v>
      </c>
      <c r="E76" s="280" t="s">
        <v>519</v>
      </c>
      <c r="F76" s="308" t="s">
        <v>520</v>
      </c>
      <c r="G76" s="292" t="s">
        <v>248</v>
      </c>
      <c r="H76" s="260" t="s">
        <v>58</v>
      </c>
      <c r="I76" s="260" t="s">
        <v>549</v>
      </c>
      <c r="J76" s="177" t="s">
        <v>550</v>
      </c>
      <c r="K76" s="261" t="s">
        <v>130</v>
      </c>
      <c r="L76" s="261" t="s">
        <v>551</v>
      </c>
      <c r="M76" s="261" t="s">
        <v>552</v>
      </c>
      <c r="N76" s="225" t="s">
        <v>553</v>
      </c>
      <c r="O76" s="258" t="s">
        <v>328</v>
      </c>
      <c r="P76" s="258" t="s">
        <v>554</v>
      </c>
      <c r="Q76" s="258" t="s">
        <v>44</v>
      </c>
      <c r="R76" s="225" t="s">
        <v>555</v>
      </c>
      <c r="S76" s="175" t="s">
        <v>556</v>
      </c>
      <c r="T76" s="311" t="s">
        <v>275</v>
      </c>
      <c r="U76" s="229">
        <v>56</v>
      </c>
      <c r="V76" s="147">
        <v>5577</v>
      </c>
      <c r="W76" s="229">
        <v>32</v>
      </c>
      <c r="X76" s="229">
        <v>5577</v>
      </c>
      <c r="Y76" s="229"/>
      <c r="Z76" t="s">
        <v>332</v>
      </c>
      <c r="AA76" t="s">
        <v>51</v>
      </c>
      <c r="AB76" t="s">
        <v>69</v>
      </c>
      <c r="AC76" s="10"/>
    </row>
    <row r="77" spans="1:36" ht="25.5" customHeight="1">
      <c r="A77" s="305" t="s">
        <v>516</v>
      </c>
      <c r="B77" s="243" t="s">
        <v>517</v>
      </c>
      <c r="C77" s="307" t="s">
        <v>30</v>
      </c>
      <c r="D77" s="307" t="s">
        <v>518</v>
      </c>
      <c r="E77" s="280" t="s">
        <v>519</v>
      </c>
      <c r="F77" s="308" t="s">
        <v>520</v>
      </c>
      <c r="G77" s="292" t="s">
        <v>248</v>
      </c>
      <c r="H77" s="260" t="s">
        <v>249</v>
      </c>
      <c r="I77" s="260" t="s">
        <v>557</v>
      </c>
      <c r="J77" s="166" t="s">
        <v>558</v>
      </c>
      <c r="K77" s="261" t="s">
        <v>82</v>
      </c>
      <c r="L77" s="261" t="s">
        <v>559</v>
      </c>
      <c r="M77" s="261" t="s">
        <v>524</v>
      </c>
      <c r="N77" s="258" t="s">
        <v>525</v>
      </c>
      <c r="O77" s="258" t="s">
        <v>328</v>
      </c>
      <c r="P77" s="258" t="s">
        <v>554</v>
      </c>
      <c r="Q77" s="258" t="s">
        <v>44</v>
      </c>
      <c r="R77" s="225" t="s">
        <v>560</v>
      </c>
      <c r="S77" s="234" t="s">
        <v>561</v>
      </c>
      <c r="T77" s="238" t="s">
        <v>562</v>
      </c>
      <c r="U77" s="238">
        <v>172</v>
      </c>
      <c r="V77" s="216">
        <v>23263</v>
      </c>
      <c r="W77" s="238">
        <v>171</v>
      </c>
      <c r="X77" s="238">
        <v>23351</v>
      </c>
      <c r="Y77" s="238"/>
      <c r="Z77" s="2" t="s">
        <v>332</v>
      </c>
      <c r="AA77" s="2" t="s">
        <v>51</v>
      </c>
      <c r="AB77" s="2" t="s">
        <v>69</v>
      </c>
      <c r="AC77" s="7"/>
    </row>
    <row r="78" spans="1:36" ht="15" customHeight="1">
      <c r="A78" s="305" t="s">
        <v>516</v>
      </c>
      <c r="B78" s="252" t="s">
        <v>517</v>
      </c>
      <c r="C78" s="307" t="s">
        <v>30</v>
      </c>
      <c r="D78" s="307" t="s">
        <v>518</v>
      </c>
      <c r="E78" s="280" t="s">
        <v>519</v>
      </c>
      <c r="F78" s="308" t="s">
        <v>520</v>
      </c>
      <c r="G78" s="312" t="s">
        <v>248</v>
      </c>
      <c r="H78" s="313" t="s">
        <v>249</v>
      </c>
      <c r="I78" s="260" t="s">
        <v>557</v>
      </c>
      <c r="J78" s="172" t="s">
        <v>558</v>
      </c>
      <c r="K78" s="231" t="s">
        <v>82</v>
      </c>
      <c r="L78" s="231" t="s">
        <v>559</v>
      </c>
      <c r="M78" s="261" t="s">
        <v>524</v>
      </c>
      <c r="N78" s="258" t="s">
        <v>525</v>
      </c>
      <c r="O78" s="258" t="s">
        <v>328</v>
      </c>
      <c r="P78" s="258" t="s">
        <v>554</v>
      </c>
      <c r="Q78" s="258" t="s">
        <v>44</v>
      </c>
      <c r="R78" s="248" t="s">
        <v>563</v>
      </c>
      <c r="S78" s="227" t="s">
        <v>564</v>
      </c>
      <c r="T78" s="224" t="s">
        <v>565</v>
      </c>
      <c r="U78" s="224" t="s">
        <v>566</v>
      </c>
      <c r="V78" s="224">
        <v>3556</v>
      </c>
      <c r="W78" s="224" t="s">
        <v>567</v>
      </c>
      <c r="X78" s="224">
        <v>3510</v>
      </c>
      <c r="Y78" s="224"/>
      <c r="Z78" s="13" t="s">
        <v>332</v>
      </c>
      <c r="AA78" s="13" t="s">
        <v>47</v>
      </c>
      <c r="AB78" s="13" t="s">
        <v>215</v>
      </c>
      <c r="AC78" s="14"/>
    </row>
    <row r="79" spans="1:36" ht="20.25" customHeight="1">
      <c r="A79" s="314" t="s">
        <v>568</v>
      </c>
      <c r="B79" s="315" t="s">
        <v>569</v>
      </c>
      <c r="C79" s="227" t="s">
        <v>570</v>
      </c>
      <c r="D79" s="227" t="s">
        <v>571</v>
      </c>
      <c r="E79" s="315" t="s">
        <v>572</v>
      </c>
      <c r="F79" s="315" t="s">
        <v>573</v>
      </c>
      <c r="G79" s="230" t="s">
        <v>111</v>
      </c>
      <c r="H79" s="224" t="s">
        <v>58</v>
      </c>
      <c r="I79" s="224" t="s">
        <v>574</v>
      </c>
      <c r="J79" s="224" t="s">
        <v>575</v>
      </c>
      <c r="K79" s="231" t="s">
        <v>198</v>
      </c>
      <c r="L79" s="231" t="s">
        <v>576</v>
      </c>
      <c r="M79" s="231" t="s">
        <v>577</v>
      </c>
      <c r="N79" s="231" t="s">
        <v>578</v>
      </c>
      <c r="O79" s="231" t="s">
        <v>481</v>
      </c>
      <c r="P79" s="231" t="s">
        <v>526</v>
      </c>
      <c r="Q79" s="231" t="s">
        <v>86</v>
      </c>
      <c r="R79" s="50" t="s">
        <v>579</v>
      </c>
      <c r="S79" s="28" t="s">
        <v>580</v>
      </c>
      <c r="T79" s="57" t="s">
        <v>331</v>
      </c>
      <c r="U79" s="71">
        <v>28</v>
      </c>
      <c r="V79" s="224">
        <v>56</v>
      </c>
      <c r="W79" s="224">
        <v>5</v>
      </c>
      <c r="X79" s="224">
        <v>10</v>
      </c>
      <c r="Y79" s="224"/>
      <c r="Z79" s="13" t="s">
        <v>68</v>
      </c>
      <c r="AA79" s="13" t="s">
        <v>47</v>
      </c>
      <c r="AB79" s="13" t="s">
        <v>69</v>
      </c>
      <c r="AC79" s="10"/>
    </row>
    <row r="80" spans="1:36" ht="30" customHeight="1">
      <c r="A80" s="314" t="s">
        <v>568</v>
      </c>
      <c r="B80" s="315" t="s">
        <v>569</v>
      </c>
      <c r="C80" s="226" t="s">
        <v>570</v>
      </c>
      <c r="D80" s="226" t="s">
        <v>571</v>
      </c>
      <c r="E80" s="232" t="s">
        <v>572</v>
      </c>
      <c r="F80" s="315" t="s">
        <v>573</v>
      </c>
      <c r="G80" s="230" t="s">
        <v>111</v>
      </c>
      <c r="H80" s="229" t="s">
        <v>58</v>
      </c>
      <c r="I80" s="224" t="s">
        <v>574</v>
      </c>
      <c r="J80" s="224" t="s">
        <v>575</v>
      </c>
      <c r="K80" s="231" t="s">
        <v>198</v>
      </c>
      <c r="L80" s="231" t="s">
        <v>576</v>
      </c>
      <c r="M80" s="231" t="s">
        <v>577</v>
      </c>
      <c r="N80" s="231" t="s">
        <v>578</v>
      </c>
      <c r="O80" s="231" t="s">
        <v>481</v>
      </c>
      <c r="P80" s="231" t="s">
        <v>526</v>
      </c>
      <c r="Q80" s="231" t="s">
        <v>86</v>
      </c>
      <c r="R80" s="94" t="s">
        <v>581</v>
      </c>
      <c r="S80" s="275">
        <v>0.02</v>
      </c>
      <c r="T80" s="224" t="s">
        <v>89</v>
      </c>
      <c r="U80" s="224">
        <v>2553</v>
      </c>
      <c r="V80" s="224">
        <v>127668</v>
      </c>
      <c r="W80" s="224"/>
      <c r="X80" s="224"/>
      <c r="Y80" s="224"/>
      <c r="Z80" s="13" t="s">
        <v>68</v>
      </c>
      <c r="AA80" s="13" t="s">
        <v>47</v>
      </c>
      <c r="AB80" s="13" t="s">
        <v>48</v>
      </c>
      <c r="AC80" s="10"/>
      <c r="AD80" s="23"/>
      <c r="AE80" s="23"/>
      <c r="AF80" s="23"/>
      <c r="AG80" s="23"/>
      <c r="AH80" s="23"/>
      <c r="AI80" s="21"/>
      <c r="AJ80" s="22"/>
    </row>
    <row r="81" spans="1:36" s="1" customFormat="1" ht="30" customHeight="1">
      <c r="A81" s="314" t="s">
        <v>568</v>
      </c>
      <c r="B81" s="315" t="s">
        <v>569</v>
      </c>
      <c r="C81" s="267" t="s">
        <v>570</v>
      </c>
      <c r="D81" s="267" t="s">
        <v>571</v>
      </c>
      <c r="E81" s="268" t="s">
        <v>572</v>
      </c>
      <c r="F81" s="268" t="s">
        <v>573</v>
      </c>
      <c r="G81" s="267" t="s">
        <v>111</v>
      </c>
      <c r="H81" s="264" t="s">
        <v>58</v>
      </c>
      <c r="I81" s="224" t="s">
        <v>574</v>
      </c>
      <c r="J81" s="224" t="s">
        <v>575</v>
      </c>
      <c r="K81" s="266" t="s">
        <v>198</v>
      </c>
      <c r="L81" s="266" t="s">
        <v>576</v>
      </c>
      <c r="M81" s="266" t="s">
        <v>577</v>
      </c>
      <c r="N81" s="231" t="s">
        <v>578</v>
      </c>
      <c r="O81" s="231" t="s">
        <v>481</v>
      </c>
      <c r="P81" s="231" t="s">
        <v>526</v>
      </c>
      <c r="Q81" s="231" t="s">
        <v>86</v>
      </c>
      <c r="R81" s="136" t="s">
        <v>582</v>
      </c>
      <c r="S81" s="140"/>
      <c r="T81" s="265" t="s">
        <v>583</v>
      </c>
      <c r="U81" s="265"/>
      <c r="V81" s="265"/>
      <c r="W81" s="265"/>
      <c r="X81" s="265"/>
      <c r="Y81" s="265" t="s">
        <v>584</v>
      </c>
      <c r="Z81" s="15" t="s">
        <v>68</v>
      </c>
      <c r="AA81" s="15"/>
      <c r="AB81" s="15"/>
      <c r="AC81" s="16"/>
      <c r="AD81" s="60"/>
      <c r="AE81" s="60"/>
      <c r="AF81" s="60"/>
      <c r="AG81" s="60"/>
      <c r="AH81" s="60"/>
      <c r="AI81" s="61"/>
      <c r="AJ81" s="61"/>
    </row>
    <row r="82" spans="1:36" ht="21" customHeight="1">
      <c r="A82" s="288" t="s">
        <v>585</v>
      </c>
      <c r="B82" s="291" t="s">
        <v>586</v>
      </c>
      <c r="C82" s="272" t="s">
        <v>587</v>
      </c>
      <c r="D82" s="272" t="s">
        <v>588</v>
      </c>
      <c r="E82" s="291" t="s">
        <v>589</v>
      </c>
      <c r="F82" s="272" t="s">
        <v>590</v>
      </c>
      <c r="G82" s="272" t="s">
        <v>248</v>
      </c>
      <c r="H82" s="264" t="s">
        <v>58</v>
      </c>
      <c r="I82" s="265" t="s">
        <v>591</v>
      </c>
      <c r="J82" s="265" t="s">
        <v>592</v>
      </c>
      <c r="K82" s="283" t="s">
        <v>130</v>
      </c>
      <c r="L82" s="266" t="s">
        <v>593</v>
      </c>
      <c r="M82" s="266" t="s">
        <v>594</v>
      </c>
      <c r="N82" s="266" t="s">
        <v>595</v>
      </c>
      <c r="O82" s="266" t="s">
        <v>328</v>
      </c>
      <c r="P82" s="266" t="s">
        <v>554</v>
      </c>
      <c r="Q82" s="266" t="s">
        <v>44</v>
      </c>
      <c r="R82" s="51" t="s">
        <v>596</v>
      </c>
      <c r="S82" s="144" t="s">
        <v>597</v>
      </c>
      <c r="T82" s="121" t="s">
        <v>185</v>
      </c>
      <c r="U82" s="121" t="s">
        <v>598</v>
      </c>
      <c r="V82" s="265"/>
      <c r="W82" s="265" t="s">
        <v>599</v>
      </c>
      <c r="X82" s="265"/>
      <c r="Y82" s="265"/>
      <c r="Z82" s="15" t="s">
        <v>68</v>
      </c>
      <c r="AA82" s="15" t="s">
        <v>47</v>
      </c>
      <c r="AB82" s="15" t="s">
        <v>48</v>
      </c>
      <c r="AC82" s="15"/>
      <c r="AD82" s="34"/>
      <c r="AE82" s="34"/>
      <c r="AF82" s="34"/>
      <c r="AG82" s="34"/>
      <c r="AH82" s="34"/>
      <c r="AI82" s="35"/>
      <c r="AJ82" s="35"/>
    </row>
    <row r="83" spans="1:36" ht="30" customHeight="1">
      <c r="A83" s="288" t="s">
        <v>600</v>
      </c>
      <c r="B83" s="288" t="s">
        <v>601</v>
      </c>
      <c r="C83" s="288" t="s">
        <v>602</v>
      </c>
      <c r="D83" s="288" t="s">
        <v>603</v>
      </c>
      <c r="E83" s="288" t="s">
        <v>604</v>
      </c>
      <c r="F83" s="288" t="s">
        <v>605</v>
      </c>
      <c r="G83" s="295" t="s">
        <v>606</v>
      </c>
      <c r="H83" s="313" t="s">
        <v>58</v>
      </c>
      <c r="I83" s="224" t="s">
        <v>607</v>
      </c>
      <c r="J83" s="168" t="s">
        <v>608</v>
      </c>
      <c r="K83" s="231" t="s">
        <v>61</v>
      </c>
      <c r="L83" s="231" t="s">
        <v>609</v>
      </c>
      <c r="M83" s="231" t="s">
        <v>610</v>
      </c>
      <c r="N83" s="231" t="s">
        <v>611</v>
      </c>
      <c r="O83" s="266" t="s">
        <v>328</v>
      </c>
      <c r="P83" s="231" t="s">
        <v>148</v>
      </c>
      <c r="Q83" s="266" t="s">
        <v>44</v>
      </c>
      <c r="R83" s="50" t="s">
        <v>612</v>
      </c>
      <c r="S83" s="28" t="s">
        <v>613</v>
      </c>
      <c r="T83" s="316" t="s">
        <v>614</v>
      </c>
      <c r="U83" s="224"/>
      <c r="V83" s="224"/>
      <c r="W83" s="224"/>
      <c r="X83" s="224"/>
      <c r="Y83" s="224"/>
      <c r="Z83" s="13" t="s">
        <v>68</v>
      </c>
      <c r="AA83" s="13" t="s">
        <v>47</v>
      </c>
      <c r="AB83" s="13" t="s">
        <v>69</v>
      </c>
      <c r="AC83" s="13"/>
      <c r="AD83" s="34"/>
      <c r="AE83" s="34"/>
      <c r="AF83" s="34"/>
      <c r="AG83" s="34"/>
      <c r="AH83" s="34"/>
      <c r="AI83" s="35"/>
      <c r="AJ83" s="35"/>
    </row>
    <row r="84" spans="1:36" s="3" customFormat="1">
      <c r="A84" s="288" t="s">
        <v>600</v>
      </c>
      <c r="B84" s="288" t="s">
        <v>601</v>
      </c>
      <c r="C84" s="288" t="s">
        <v>602</v>
      </c>
      <c r="D84" s="288" t="s">
        <v>603</v>
      </c>
      <c r="E84" s="288" t="s">
        <v>604</v>
      </c>
      <c r="F84" s="288" t="s">
        <v>605</v>
      </c>
      <c r="G84" s="295" t="s">
        <v>606</v>
      </c>
      <c r="H84" s="245" t="s">
        <v>58</v>
      </c>
      <c r="I84" s="224" t="s">
        <v>607</v>
      </c>
      <c r="J84" s="168" t="s">
        <v>608</v>
      </c>
      <c r="K84" s="225" t="s">
        <v>61</v>
      </c>
      <c r="L84" s="225" t="s">
        <v>609</v>
      </c>
      <c r="M84" s="225" t="s">
        <v>615</v>
      </c>
      <c r="N84" s="225"/>
      <c r="O84" s="225"/>
      <c r="P84" s="225"/>
      <c r="Q84" s="266" t="s">
        <v>44</v>
      </c>
      <c r="R84" s="49" t="s">
        <v>616</v>
      </c>
      <c r="S84" s="19" t="s">
        <v>617</v>
      </c>
      <c r="T84" s="317" t="s">
        <v>614</v>
      </c>
      <c r="U84" s="229"/>
      <c r="V84" s="229"/>
      <c r="W84" s="229"/>
      <c r="X84" s="229"/>
      <c r="Y84" s="229"/>
      <c r="Z84" t="s">
        <v>68</v>
      </c>
      <c r="AA84" t="s">
        <v>47</v>
      </c>
      <c r="AB84" t="s">
        <v>69</v>
      </c>
      <c r="AC84" s="10"/>
    </row>
    <row r="85" spans="1:36" ht="18" customHeight="1">
      <c r="A85" s="288" t="s">
        <v>600</v>
      </c>
      <c r="B85" s="288" t="s">
        <v>601</v>
      </c>
      <c r="C85" s="288" t="s">
        <v>602</v>
      </c>
      <c r="D85" s="288" t="s">
        <v>603</v>
      </c>
      <c r="E85" s="288" t="s">
        <v>604</v>
      </c>
      <c r="F85" s="288" t="s">
        <v>605</v>
      </c>
      <c r="G85" s="295" t="s">
        <v>606</v>
      </c>
      <c r="H85" s="245" t="s">
        <v>58</v>
      </c>
      <c r="I85" s="224" t="s">
        <v>607</v>
      </c>
      <c r="J85" s="168" t="s">
        <v>608</v>
      </c>
      <c r="K85" s="225" t="s">
        <v>61</v>
      </c>
      <c r="L85" s="225" t="s">
        <v>609</v>
      </c>
      <c r="M85" s="225" t="s">
        <v>618</v>
      </c>
      <c r="N85" s="225"/>
      <c r="O85" s="225"/>
      <c r="P85" s="225"/>
      <c r="Q85" s="266" t="s">
        <v>44</v>
      </c>
      <c r="R85" s="49" t="s">
        <v>619</v>
      </c>
      <c r="S85" s="19" t="s">
        <v>620</v>
      </c>
      <c r="T85" s="317" t="s">
        <v>614</v>
      </c>
      <c r="U85" s="229"/>
      <c r="V85" s="229"/>
      <c r="W85" s="229"/>
      <c r="X85" s="229"/>
      <c r="Y85" s="229"/>
      <c r="Z85" t="s">
        <v>68</v>
      </c>
      <c r="AA85" t="s">
        <v>47</v>
      </c>
      <c r="AB85" t="s">
        <v>69</v>
      </c>
    </row>
    <row r="86" spans="1:36">
      <c r="A86" s="288" t="s">
        <v>600</v>
      </c>
      <c r="B86" s="288" t="s">
        <v>601</v>
      </c>
      <c r="C86" s="288" t="s">
        <v>602</v>
      </c>
      <c r="D86" s="288" t="s">
        <v>603</v>
      </c>
      <c r="E86" s="288" t="s">
        <v>604</v>
      </c>
      <c r="F86" s="288" t="s">
        <v>605</v>
      </c>
      <c r="G86" s="288" t="s">
        <v>606</v>
      </c>
      <c r="H86" s="245" t="s">
        <v>35</v>
      </c>
      <c r="I86" s="229" t="s">
        <v>621</v>
      </c>
      <c r="J86" s="184" t="s">
        <v>622</v>
      </c>
      <c r="K86" s="225" t="s">
        <v>130</v>
      </c>
      <c r="L86" s="225" t="s">
        <v>623</v>
      </c>
      <c r="M86" s="225" t="s">
        <v>624</v>
      </c>
      <c r="N86" s="225" t="s">
        <v>625</v>
      </c>
      <c r="O86" s="225" t="s">
        <v>328</v>
      </c>
      <c r="P86" s="225" t="s">
        <v>148</v>
      </c>
      <c r="Q86" s="225" t="s">
        <v>44</v>
      </c>
      <c r="R86" s="49" t="s">
        <v>626</v>
      </c>
      <c r="S86" s="190">
        <v>0.97</v>
      </c>
      <c r="T86" s="317" t="s">
        <v>89</v>
      </c>
      <c r="U86" s="229">
        <v>568</v>
      </c>
      <c r="V86" s="229">
        <v>585</v>
      </c>
      <c r="W86" s="229"/>
      <c r="X86" s="229"/>
      <c r="Y86" s="229"/>
      <c r="Z86" t="s">
        <v>68</v>
      </c>
      <c r="AA86" t="s">
        <v>47</v>
      </c>
      <c r="AB86" t="s">
        <v>69</v>
      </c>
      <c r="AC86" s="10"/>
    </row>
    <row r="87" spans="1:36">
      <c r="A87" s="288" t="s">
        <v>600</v>
      </c>
      <c r="B87" s="288" t="s">
        <v>601</v>
      </c>
      <c r="C87" s="288" t="s">
        <v>602</v>
      </c>
      <c r="D87" s="288" t="s">
        <v>603</v>
      </c>
      <c r="E87" s="288" t="s">
        <v>604</v>
      </c>
      <c r="F87" s="288" t="s">
        <v>605</v>
      </c>
      <c r="G87" s="288" t="s">
        <v>606</v>
      </c>
      <c r="H87" s="318" t="s">
        <v>35</v>
      </c>
      <c r="I87" s="250" t="s">
        <v>621</v>
      </c>
      <c r="J87" s="184" t="s">
        <v>622</v>
      </c>
      <c r="K87" s="262" t="s">
        <v>130</v>
      </c>
      <c r="L87" s="262" t="s">
        <v>623</v>
      </c>
      <c r="M87" s="231" t="s">
        <v>624</v>
      </c>
      <c r="N87" s="225" t="s">
        <v>625</v>
      </c>
      <c r="O87" s="225" t="s">
        <v>328</v>
      </c>
      <c r="P87" s="225" t="s">
        <v>148</v>
      </c>
      <c r="Q87" s="225" t="s">
        <v>44</v>
      </c>
      <c r="R87" s="134" t="s">
        <v>627</v>
      </c>
      <c r="S87" s="191">
        <v>0.65</v>
      </c>
      <c r="T87" s="319" t="s">
        <v>89</v>
      </c>
      <c r="U87" s="263">
        <v>17</v>
      </c>
      <c r="V87" s="263">
        <v>26</v>
      </c>
      <c r="W87" s="263"/>
      <c r="X87" s="263"/>
      <c r="Y87" s="263"/>
      <c r="Z87" s="32" t="s">
        <v>68</v>
      </c>
      <c r="AA87" s="32" t="s">
        <v>51</v>
      </c>
      <c r="AB87" s="32" t="s">
        <v>69</v>
      </c>
      <c r="AC87" s="33"/>
    </row>
    <row r="88" spans="1:36" ht="19.5" customHeight="1">
      <c r="A88" s="272" t="s">
        <v>628</v>
      </c>
      <c r="B88" s="272" t="s">
        <v>629</v>
      </c>
      <c r="C88" s="272" t="s">
        <v>138</v>
      </c>
      <c r="D88" s="272" t="s">
        <v>630</v>
      </c>
      <c r="E88" s="272" t="s">
        <v>631</v>
      </c>
      <c r="F88" s="272" t="s">
        <v>632</v>
      </c>
      <c r="G88" s="272" t="s">
        <v>111</v>
      </c>
      <c r="H88" s="320" t="s">
        <v>58</v>
      </c>
      <c r="I88" s="224" t="s">
        <v>633</v>
      </c>
      <c r="J88" s="168" t="s">
        <v>634</v>
      </c>
      <c r="K88" s="239" t="s">
        <v>130</v>
      </c>
      <c r="L88" s="239" t="s">
        <v>635</v>
      </c>
      <c r="M88" s="239" t="s">
        <v>636</v>
      </c>
      <c r="N88" s="239" t="s">
        <v>637</v>
      </c>
      <c r="O88" s="239" t="s">
        <v>481</v>
      </c>
      <c r="P88" s="239" t="s">
        <v>148</v>
      </c>
      <c r="Q88" s="239" t="s">
        <v>86</v>
      </c>
      <c r="R88" s="239" t="s">
        <v>638</v>
      </c>
      <c r="S88" s="227" t="s">
        <v>639</v>
      </c>
      <c r="T88" s="238" t="s">
        <v>640</v>
      </c>
      <c r="U88" s="238" t="s">
        <v>641</v>
      </c>
      <c r="V88" s="238">
        <v>266</v>
      </c>
      <c r="W88" s="238" t="s">
        <v>642</v>
      </c>
      <c r="X88" s="238">
        <v>267</v>
      </c>
      <c r="Y88" s="238"/>
      <c r="Z88" s="2" t="s">
        <v>68</v>
      </c>
      <c r="AA88" s="2" t="s">
        <v>47</v>
      </c>
      <c r="AB88" s="2" t="s">
        <v>48</v>
      </c>
      <c r="AC88" s="14"/>
    </row>
    <row r="89" spans="1:36" ht="19.5" customHeight="1">
      <c r="A89" s="272" t="s">
        <v>628</v>
      </c>
      <c r="B89" s="272" t="s">
        <v>629</v>
      </c>
      <c r="C89" s="272" t="s">
        <v>138</v>
      </c>
      <c r="D89" s="272" t="s">
        <v>630</v>
      </c>
      <c r="E89" s="272" t="s">
        <v>631</v>
      </c>
      <c r="F89" s="272" t="s">
        <v>632</v>
      </c>
      <c r="G89" s="272" t="s">
        <v>111</v>
      </c>
      <c r="H89" s="245" t="s">
        <v>58</v>
      </c>
      <c r="I89" s="229" t="s">
        <v>633</v>
      </c>
      <c r="J89" s="168" t="s">
        <v>634</v>
      </c>
      <c r="K89" s="225" t="s">
        <v>130</v>
      </c>
      <c r="L89" s="225" t="s">
        <v>643</v>
      </c>
      <c r="M89" s="225" t="s">
        <v>636</v>
      </c>
      <c r="N89" s="239" t="s">
        <v>637</v>
      </c>
      <c r="O89" s="239" t="s">
        <v>481</v>
      </c>
      <c r="P89" s="239" t="s">
        <v>148</v>
      </c>
      <c r="Q89" s="239" t="s">
        <v>86</v>
      </c>
      <c r="R89" s="225" t="s">
        <v>644</v>
      </c>
      <c r="S89" s="226" t="s">
        <v>645</v>
      </c>
      <c r="T89" s="229" t="s">
        <v>316</v>
      </c>
      <c r="U89" s="229">
        <v>220</v>
      </c>
      <c r="V89" s="229">
        <v>266</v>
      </c>
      <c r="W89" s="229">
        <v>200</v>
      </c>
      <c r="X89" s="229">
        <v>267</v>
      </c>
      <c r="Y89" s="229"/>
      <c r="Z89" t="s">
        <v>68</v>
      </c>
      <c r="AA89" t="s">
        <v>47</v>
      </c>
      <c r="AB89" t="s">
        <v>215</v>
      </c>
    </row>
    <row r="90" spans="1:36">
      <c r="A90" s="272" t="s">
        <v>646</v>
      </c>
      <c r="B90" s="288" t="s">
        <v>647</v>
      </c>
      <c r="C90" s="288" t="s">
        <v>602</v>
      </c>
      <c r="D90" s="288" t="s">
        <v>603</v>
      </c>
      <c r="E90" s="295" t="s">
        <v>648</v>
      </c>
      <c r="F90" s="288" t="s">
        <v>605</v>
      </c>
      <c r="G90" s="286" t="s">
        <v>606</v>
      </c>
      <c r="H90" s="245" t="s">
        <v>249</v>
      </c>
      <c r="I90" s="229" t="s">
        <v>649</v>
      </c>
      <c r="J90" s="168" t="s">
        <v>650</v>
      </c>
      <c r="K90" s="225" t="s">
        <v>130</v>
      </c>
      <c r="L90" s="225" t="s">
        <v>651</v>
      </c>
      <c r="M90" s="48" t="s">
        <v>652</v>
      </c>
      <c r="N90" s="48" t="s">
        <v>653</v>
      </c>
      <c r="O90" s="225" t="s">
        <v>328</v>
      </c>
      <c r="P90" s="225" t="s">
        <v>148</v>
      </c>
      <c r="Q90" s="48" t="s">
        <v>44</v>
      </c>
      <c r="R90" s="225" t="s">
        <v>654</v>
      </c>
      <c r="S90" t="s">
        <v>655</v>
      </c>
      <c r="T90" s="46" t="s">
        <v>656</v>
      </c>
      <c r="U90" s="217">
        <v>275</v>
      </c>
      <c r="V90" s="217">
        <v>290</v>
      </c>
      <c r="W90" s="217">
        <v>1430</v>
      </c>
      <c r="X90" s="217">
        <v>2056</v>
      </c>
      <c r="Y90" s="229"/>
      <c r="Z90" t="s">
        <v>68</v>
      </c>
      <c r="AA90" t="s">
        <v>47</v>
      </c>
      <c r="AB90" t="s">
        <v>48</v>
      </c>
    </row>
    <row r="91" spans="1:36">
      <c r="A91" s="272" t="s">
        <v>646</v>
      </c>
      <c r="B91" s="288" t="s">
        <v>647</v>
      </c>
      <c r="C91" s="288" t="s">
        <v>602</v>
      </c>
      <c r="D91" s="288" t="s">
        <v>603</v>
      </c>
      <c r="E91" s="295" t="s">
        <v>648</v>
      </c>
      <c r="F91" s="288" t="s">
        <v>605</v>
      </c>
      <c r="G91" s="286" t="s">
        <v>606</v>
      </c>
      <c r="H91" s="245" t="s">
        <v>249</v>
      </c>
      <c r="I91" s="229" t="s">
        <v>649</v>
      </c>
      <c r="J91" s="168" t="s">
        <v>650</v>
      </c>
      <c r="K91" s="225" t="s">
        <v>130</v>
      </c>
      <c r="L91" s="225" t="s">
        <v>651</v>
      </c>
      <c r="M91" s="48" t="s">
        <v>652</v>
      </c>
      <c r="N91" s="48" t="s">
        <v>653</v>
      </c>
      <c r="O91" s="225" t="s">
        <v>328</v>
      </c>
      <c r="P91" s="225" t="s">
        <v>148</v>
      </c>
      <c r="Q91" s="48" t="s">
        <v>44</v>
      </c>
      <c r="R91" s="225" t="s">
        <v>657</v>
      </c>
      <c r="S91" s="226">
        <v>2.4</v>
      </c>
      <c r="T91" s="229" t="s">
        <v>89</v>
      </c>
      <c r="U91" s="229">
        <v>62</v>
      </c>
      <c r="V91" s="229">
        <v>2625</v>
      </c>
      <c r="W91" s="229"/>
      <c r="X91" s="229"/>
      <c r="Y91" s="229"/>
      <c r="Z91" t="s">
        <v>68</v>
      </c>
      <c r="AA91" t="s">
        <v>51</v>
      </c>
      <c r="AB91" t="s">
        <v>69</v>
      </c>
    </row>
    <row r="92" spans="1:36" ht="27.75" customHeight="1">
      <c r="A92" s="272" t="s">
        <v>646</v>
      </c>
      <c r="B92" s="288" t="s">
        <v>647</v>
      </c>
      <c r="C92" s="288" t="s">
        <v>602</v>
      </c>
      <c r="D92" s="288" t="s">
        <v>603</v>
      </c>
      <c r="E92" s="295" t="s">
        <v>648</v>
      </c>
      <c r="F92" s="288" t="s">
        <v>605</v>
      </c>
      <c r="G92" s="286" t="s">
        <v>606</v>
      </c>
      <c r="H92" s="245" t="s">
        <v>249</v>
      </c>
      <c r="I92" s="229" t="s">
        <v>649</v>
      </c>
      <c r="J92" s="168" t="s">
        <v>650</v>
      </c>
      <c r="K92" s="225" t="s">
        <v>130</v>
      </c>
      <c r="L92" s="225" t="s">
        <v>651</v>
      </c>
      <c r="M92" s="48" t="s">
        <v>652</v>
      </c>
      <c r="N92" s="48" t="s">
        <v>653</v>
      </c>
      <c r="O92" s="225" t="s">
        <v>328</v>
      </c>
      <c r="P92" s="225" t="s">
        <v>148</v>
      </c>
      <c r="Q92" s="48" t="s">
        <v>44</v>
      </c>
      <c r="R92" s="225" t="s">
        <v>658</v>
      </c>
      <c r="S92" s="226">
        <v>27</v>
      </c>
      <c r="T92" s="317" t="s">
        <v>89</v>
      </c>
      <c r="U92" s="229">
        <v>707</v>
      </c>
      <c r="V92" s="229">
        <v>2625</v>
      </c>
      <c r="W92" s="229"/>
      <c r="X92" s="229"/>
      <c r="Y92" s="229"/>
      <c r="Z92" t="s">
        <v>68</v>
      </c>
      <c r="AA92" t="s">
        <v>51</v>
      </c>
      <c r="AB92" t="s">
        <v>48</v>
      </c>
      <c r="AC92" s="13"/>
    </row>
    <row r="93" spans="1:36" ht="21" customHeight="1">
      <c r="A93" s="272" t="s">
        <v>659</v>
      </c>
      <c r="B93" s="291" t="s">
        <v>660</v>
      </c>
      <c r="C93" s="267" t="s">
        <v>30</v>
      </c>
      <c r="D93" s="267" t="s">
        <v>661</v>
      </c>
      <c r="E93" s="15" t="s">
        <v>662</v>
      </c>
      <c r="F93" s="15" t="s">
        <v>663</v>
      </c>
      <c r="G93" s="16" t="s">
        <v>248</v>
      </c>
      <c r="H93" s="241" t="s">
        <v>249</v>
      </c>
      <c r="I93" s="122" t="s">
        <v>664</v>
      </c>
      <c r="J93" s="192" t="s">
        <v>665</v>
      </c>
      <c r="K93" s="258" t="s">
        <v>130</v>
      </c>
      <c r="L93" s="258" t="s">
        <v>666</v>
      </c>
      <c r="M93" s="258" t="s">
        <v>667</v>
      </c>
      <c r="N93" s="258" t="s">
        <v>668</v>
      </c>
      <c r="O93" s="225" t="s">
        <v>328</v>
      </c>
      <c r="P93" s="258" t="s">
        <v>118</v>
      </c>
      <c r="Q93" s="258" t="s">
        <v>44</v>
      </c>
      <c r="R93" s="258" t="s">
        <v>669</v>
      </c>
      <c r="S93" s="321" t="s">
        <v>670</v>
      </c>
      <c r="T93" s="69" t="s">
        <v>671</v>
      </c>
      <c r="U93" s="241">
        <v>204</v>
      </c>
      <c r="V93" s="241">
        <v>9949</v>
      </c>
      <c r="W93" s="241">
        <v>160</v>
      </c>
      <c r="X93" s="241">
        <v>9971</v>
      </c>
      <c r="Y93" s="241"/>
      <c r="Z93" s="151" t="s">
        <v>68</v>
      </c>
      <c r="AA93" s="151" t="s">
        <v>51</v>
      </c>
      <c r="AB93" s="151" t="s">
        <v>69</v>
      </c>
      <c r="AC93" s="99"/>
    </row>
    <row r="94" spans="1:36">
      <c r="A94" s="272" t="s">
        <v>659</v>
      </c>
      <c r="B94" s="291" t="s">
        <v>660</v>
      </c>
      <c r="C94" s="267" t="s">
        <v>30</v>
      </c>
      <c r="D94" s="267" t="s">
        <v>672</v>
      </c>
      <c r="E94" s="15" t="s">
        <v>662</v>
      </c>
      <c r="F94" s="15" t="s">
        <v>663</v>
      </c>
      <c r="G94" s="16" t="s">
        <v>248</v>
      </c>
      <c r="H94" s="290" t="s">
        <v>58</v>
      </c>
      <c r="I94" s="265" t="s">
        <v>673</v>
      </c>
      <c r="J94" s="265" t="s">
        <v>674</v>
      </c>
      <c r="K94" s="266" t="s">
        <v>130</v>
      </c>
      <c r="L94" s="266" t="s">
        <v>675</v>
      </c>
      <c r="M94" s="225" t="s">
        <v>676</v>
      </c>
      <c r="N94" s="225" t="s">
        <v>677</v>
      </c>
      <c r="O94" s="225" t="s">
        <v>328</v>
      </c>
      <c r="P94" s="225" t="s">
        <v>554</v>
      </c>
      <c r="Q94" s="225" t="s">
        <v>44</v>
      </c>
      <c r="R94" s="266" t="s">
        <v>678</v>
      </c>
      <c r="S94" s="267" t="s">
        <v>679</v>
      </c>
      <c r="T94" s="76" t="s">
        <v>316</v>
      </c>
      <c r="U94" s="265">
        <v>463</v>
      </c>
      <c r="V94" s="229">
        <v>12611</v>
      </c>
      <c r="W94" s="265">
        <v>3140</v>
      </c>
      <c r="X94" s="265">
        <v>50641</v>
      </c>
      <c r="Y94" s="265"/>
      <c r="Z94" s="67" t="s">
        <v>68</v>
      </c>
      <c r="AA94" s="67" t="s">
        <v>51</v>
      </c>
      <c r="AB94" s="67" t="s">
        <v>69</v>
      </c>
      <c r="AC94" s="67"/>
    </row>
    <row r="95" spans="1:36" ht="21" customHeight="1">
      <c r="A95" s="272" t="s">
        <v>680</v>
      </c>
      <c r="B95" s="288" t="s">
        <v>681</v>
      </c>
      <c r="C95" s="288" t="s">
        <v>570</v>
      </c>
      <c r="D95" s="288" t="s">
        <v>682</v>
      </c>
      <c r="E95" s="288" t="s">
        <v>394</v>
      </c>
      <c r="F95" s="288" t="s">
        <v>683</v>
      </c>
      <c r="G95" s="289" t="s">
        <v>684</v>
      </c>
      <c r="H95" s="290" t="s">
        <v>58</v>
      </c>
      <c r="I95" s="118" t="s">
        <v>685</v>
      </c>
      <c r="J95" s="118" t="s">
        <v>686</v>
      </c>
      <c r="K95" s="266" t="s">
        <v>198</v>
      </c>
      <c r="L95" s="266" t="s">
        <v>687</v>
      </c>
      <c r="M95" s="130" t="s">
        <v>688</v>
      </c>
      <c r="N95" s="130" t="s">
        <v>689</v>
      </c>
      <c r="O95" s="225" t="s">
        <v>690</v>
      </c>
      <c r="P95" s="130" t="s">
        <v>554</v>
      </c>
      <c r="Q95" s="130" t="s">
        <v>86</v>
      </c>
      <c r="R95" s="231" t="s">
        <v>691</v>
      </c>
      <c r="S95" s="139">
        <v>0.94</v>
      </c>
      <c r="T95" s="224" t="s">
        <v>89</v>
      </c>
      <c r="U95" s="224">
        <v>289</v>
      </c>
      <c r="V95" s="224">
        <v>307</v>
      </c>
      <c r="W95" s="224"/>
      <c r="X95" s="224"/>
      <c r="Y95" s="224"/>
      <c r="Z95" s="13" t="s">
        <v>68</v>
      </c>
      <c r="AA95" s="13" t="s">
        <v>47</v>
      </c>
      <c r="AB95" s="13" t="s">
        <v>48</v>
      </c>
      <c r="AC95" s="14"/>
    </row>
    <row r="96" spans="1:36">
      <c r="A96" s="272" t="s">
        <v>680</v>
      </c>
      <c r="B96" s="288" t="s">
        <v>681</v>
      </c>
      <c r="C96" s="288" t="s">
        <v>570</v>
      </c>
      <c r="D96" s="288" t="s">
        <v>682</v>
      </c>
      <c r="E96" s="288" t="s">
        <v>394</v>
      </c>
      <c r="F96" s="288" t="s">
        <v>683</v>
      </c>
      <c r="G96" s="289" t="s">
        <v>684</v>
      </c>
      <c r="H96" s="265" t="s">
        <v>58</v>
      </c>
      <c r="I96" s="118" t="s">
        <v>685</v>
      </c>
      <c r="J96" s="118" t="s">
        <v>686</v>
      </c>
      <c r="K96" s="266" t="s">
        <v>198</v>
      </c>
      <c r="L96" s="266" t="s">
        <v>687</v>
      </c>
      <c r="M96" s="129" t="s">
        <v>692</v>
      </c>
      <c r="N96" s="130" t="s">
        <v>689</v>
      </c>
      <c r="O96" s="225" t="s">
        <v>690</v>
      </c>
      <c r="P96" s="130" t="s">
        <v>554</v>
      </c>
      <c r="Q96" s="130" t="s">
        <v>86</v>
      </c>
      <c r="R96" s="225" t="s">
        <v>693</v>
      </c>
      <c r="S96" s="267" t="s">
        <v>277</v>
      </c>
      <c r="T96" s="265" t="s">
        <v>316</v>
      </c>
      <c r="U96" s="265">
        <v>7800</v>
      </c>
      <c r="V96" s="265">
        <v>7992</v>
      </c>
      <c r="W96" s="265">
        <v>6093</v>
      </c>
      <c r="X96" s="265">
        <v>7693</v>
      </c>
      <c r="Y96" s="265"/>
      <c r="Z96" s="15" t="s">
        <v>68</v>
      </c>
      <c r="AA96" s="15" t="s">
        <v>47</v>
      </c>
      <c r="AB96" s="15" t="s">
        <v>48</v>
      </c>
      <c r="AC96" s="15"/>
    </row>
    <row r="97" spans="1:29">
      <c r="A97" s="272" t="s">
        <v>680</v>
      </c>
      <c r="B97" s="288" t="s">
        <v>681</v>
      </c>
      <c r="C97" s="288" t="s">
        <v>570</v>
      </c>
      <c r="D97" s="288" t="s">
        <v>682</v>
      </c>
      <c r="E97" s="288" t="s">
        <v>394</v>
      </c>
      <c r="F97" s="288" t="s">
        <v>683</v>
      </c>
      <c r="G97" s="289" t="s">
        <v>684</v>
      </c>
      <c r="H97" s="265" t="s">
        <v>35</v>
      </c>
      <c r="I97" s="121" t="s">
        <v>694</v>
      </c>
      <c r="J97" s="168" t="s">
        <v>695</v>
      </c>
      <c r="K97" s="266" t="s">
        <v>61</v>
      </c>
      <c r="L97" s="266" t="s">
        <v>696</v>
      </c>
      <c r="M97" s="266" t="s">
        <v>697</v>
      </c>
      <c r="N97" s="130" t="s">
        <v>689</v>
      </c>
      <c r="O97" s="225" t="s">
        <v>690</v>
      </c>
      <c r="P97" s="130" t="s">
        <v>554</v>
      </c>
      <c r="Q97" s="130" t="s">
        <v>86</v>
      </c>
      <c r="R97" s="225" t="s">
        <v>698</v>
      </c>
      <c r="S97" s="209">
        <v>0.66349999999999998</v>
      </c>
      <c r="T97" s="70" t="s">
        <v>699</v>
      </c>
      <c r="U97" s="70">
        <v>3536</v>
      </c>
      <c r="V97" s="70">
        <v>5329</v>
      </c>
      <c r="W97" s="70"/>
      <c r="X97" s="229"/>
      <c r="Y97" s="229"/>
      <c r="Z97" t="s">
        <v>68</v>
      </c>
      <c r="AA97" t="s">
        <v>47</v>
      </c>
      <c r="AB97" t="s">
        <v>48</v>
      </c>
    </row>
    <row r="98" spans="1:29">
      <c r="A98" s="272" t="s">
        <v>680</v>
      </c>
      <c r="B98" s="288" t="s">
        <v>681</v>
      </c>
      <c r="C98" s="288" t="s">
        <v>570</v>
      </c>
      <c r="D98" s="288" t="s">
        <v>682</v>
      </c>
      <c r="E98" s="288" t="s">
        <v>394</v>
      </c>
      <c r="F98" s="288" t="s">
        <v>683</v>
      </c>
      <c r="G98" s="289" t="s">
        <v>684</v>
      </c>
      <c r="H98" s="265" t="s">
        <v>35</v>
      </c>
      <c r="I98" s="121" t="s">
        <v>694</v>
      </c>
      <c r="J98" s="168" t="s">
        <v>695</v>
      </c>
      <c r="K98" s="266" t="s">
        <v>61</v>
      </c>
      <c r="L98" s="266" t="s">
        <v>696</v>
      </c>
      <c r="M98" s="266" t="s">
        <v>700</v>
      </c>
      <c r="N98" s="130" t="s">
        <v>689</v>
      </c>
      <c r="O98" s="225" t="s">
        <v>690</v>
      </c>
      <c r="P98" s="130" t="s">
        <v>554</v>
      </c>
      <c r="Q98" s="130" t="s">
        <v>86</v>
      </c>
      <c r="R98" s="231" t="s">
        <v>701</v>
      </c>
      <c r="S98" s="143">
        <v>0.2974</v>
      </c>
      <c r="T98" s="71" t="s">
        <v>699</v>
      </c>
      <c r="U98" s="71" t="s">
        <v>702</v>
      </c>
      <c r="V98" s="71"/>
      <c r="W98" s="71" t="s">
        <v>703</v>
      </c>
      <c r="X98" s="224"/>
      <c r="Y98" s="224"/>
      <c r="Z98" s="13" t="s">
        <v>68</v>
      </c>
      <c r="AA98" s="13" t="s">
        <v>47</v>
      </c>
      <c r="AB98" s="13" t="s">
        <v>48</v>
      </c>
      <c r="AC98" s="13"/>
    </row>
    <row r="99" spans="1:29" s="11" customFormat="1" ht="21.75" customHeight="1">
      <c r="A99" s="272" t="s">
        <v>680</v>
      </c>
      <c r="B99" s="288" t="s">
        <v>681</v>
      </c>
      <c r="C99" s="295" t="s">
        <v>570</v>
      </c>
      <c r="D99" s="295" t="s">
        <v>682</v>
      </c>
      <c r="E99" s="295" t="s">
        <v>394</v>
      </c>
      <c r="F99" s="295" t="s">
        <v>683</v>
      </c>
      <c r="G99" s="322" t="s">
        <v>684</v>
      </c>
      <c r="H99" s="245" t="s">
        <v>249</v>
      </c>
      <c r="I99" s="200" t="s">
        <v>704</v>
      </c>
      <c r="J99" s="168" t="s">
        <v>705</v>
      </c>
      <c r="K99" s="225" t="s">
        <v>130</v>
      </c>
      <c r="L99" s="225" t="s">
        <v>706</v>
      </c>
      <c r="M99" s="225" t="s">
        <v>707</v>
      </c>
      <c r="N99" s="130" t="s">
        <v>689</v>
      </c>
      <c r="O99" s="225" t="s">
        <v>690</v>
      </c>
      <c r="P99" s="130" t="s">
        <v>554</v>
      </c>
      <c r="Q99" s="130" t="s">
        <v>86</v>
      </c>
      <c r="R99" s="225" t="s">
        <v>708</v>
      </c>
      <c r="S99" s="174" t="s">
        <v>709</v>
      </c>
      <c r="T99" s="70" t="s">
        <v>710</v>
      </c>
      <c r="U99" s="229"/>
      <c r="V99" s="70"/>
      <c r="W99" s="70"/>
      <c r="X99" s="229"/>
      <c r="Y99" s="229"/>
      <c r="Z99" t="s">
        <v>332</v>
      </c>
      <c r="AA99" t="s">
        <v>51</v>
      </c>
      <c r="AB99" t="s">
        <v>48</v>
      </c>
      <c r="AC99"/>
    </row>
    <row r="100" spans="1:29" ht="19.5" customHeight="1">
      <c r="A100" s="272" t="s">
        <v>680</v>
      </c>
      <c r="B100" s="288" t="s">
        <v>681</v>
      </c>
      <c r="C100" s="295" t="s">
        <v>570</v>
      </c>
      <c r="D100" s="295" t="s">
        <v>682</v>
      </c>
      <c r="E100" s="295" t="s">
        <v>394</v>
      </c>
      <c r="F100" s="295" t="s">
        <v>683</v>
      </c>
      <c r="G100" s="322" t="s">
        <v>684</v>
      </c>
      <c r="H100" s="245" t="s">
        <v>249</v>
      </c>
      <c r="I100" s="200" t="s">
        <v>704</v>
      </c>
      <c r="J100" s="168" t="s">
        <v>705</v>
      </c>
      <c r="K100" s="225" t="s">
        <v>130</v>
      </c>
      <c r="L100" s="225" t="s">
        <v>706</v>
      </c>
      <c r="M100" s="225" t="s">
        <v>711</v>
      </c>
      <c r="N100" s="130" t="s">
        <v>689</v>
      </c>
      <c r="O100" s="225" t="s">
        <v>690</v>
      </c>
      <c r="P100" s="130" t="s">
        <v>554</v>
      </c>
      <c r="Q100" s="130" t="s">
        <v>86</v>
      </c>
      <c r="R100" s="231" t="s">
        <v>712</v>
      </c>
      <c r="S100" s="28" t="s">
        <v>713</v>
      </c>
      <c r="T100" s="71" t="s">
        <v>710</v>
      </c>
      <c r="U100" s="71"/>
      <c r="V100" s="71"/>
      <c r="W100" s="71"/>
      <c r="X100" s="224"/>
      <c r="Y100" s="224"/>
      <c r="Z100" s="13" t="s">
        <v>332</v>
      </c>
      <c r="AA100" s="13" t="s">
        <v>51</v>
      </c>
      <c r="AB100" s="13" t="s">
        <v>48</v>
      </c>
      <c r="AC100" s="13"/>
    </row>
    <row r="101" spans="1:29" ht="21" customHeight="1">
      <c r="A101" s="272" t="s">
        <v>680</v>
      </c>
      <c r="B101" s="288" t="s">
        <v>681</v>
      </c>
      <c r="C101" s="323" t="s">
        <v>570</v>
      </c>
      <c r="D101" s="323" t="s">
        <v>682</v>
      </c>
      <c r="E101" s="323" t="s">
        <v>394</v>
      </c>
      <c r="F101" s="323" t="s">
        <v>683</v>
      </c>
      <c r="G101" s="324" t="s">
        <v>684</v>
      </c>
      <c r="H101" s="224" t="s">
        <v>249</v>
      </c>
      <c r="I101" s="85" t="s">
        <v>704</v>
      </c>
      <c r="J101" s="168" t="s">
        <v>705</v>
      </c>
      <c r="K101" s="231" t="s">
        <v>130</v>
      </c>
      <c r="L101" s="231" t="s">
        <v>706</v>
      </c>
      <c r="M101" s="231" t="s">
        <v>714</v>
      </c>
      <c r="N101" s="130" t="s">
        <v>689</v>
      </c>
      <c r="O101" s="225" t="s">
        <v>690</v>
      </c>
      <c r="P101" s="130" t="s">
        <v>554</v>
      </c>
      <c r="Q101" s="130" t="s">
        <v>86</v>
      </c>
      <c r="R101" s="231" t="s">
        <v>715</v>
      </c>
      <c r="S101" s="28" t="s">
        <v>716</v>
      </c>
      <c r="T101" s="71" t="s">
        <v>710</v>
      </c>
      <c r="U101" s="71"/>
      <c r="V101" s="71"/>
      <c r="W101" s="71"/>
      <c r="X101" s="224"/>
      <c r="Y101" s="224"/>
      <c r="Z101" s="13" t="s">
        <v>332</v>
      </c>
      <c r="AA101" s="13" t="s">
        <v>51</v>
      </c>
      <c r="AB101" s="13" t="s">
        <v>48</v>
      </c>
      <c r="AC101" s="13"/>
    </row>
    <row r="102" spans="1:29" ht="24.75" customHeight="1">
      <c r="A102" s="272" t="s">
        <v>680</v>
      </c>
      <c r="B102" s="288" t="s">
        <v>681</v>
      </c>
      <c r="C102" s="325" t="s">
        <v>570</v>
      </c>
      <c r="D102" s="325" t="s">
        <v>682</v>
      </c>
      <c r="E102" s="325" t="s">
        <v>394</v>
      </c>
      <c r="F102" s="325" t="s">
        <v>683</v>
      </c>
      <c r="G102" s="326" t="s">
        <v>684</v>
      </c>
      <c r="H102" s="229" t="s">
        <v>249</v>
      </c>
      <c r="I102" s="72" t="s">
        <v>717</v>
      </c>
      <c r="J102" s="72" t="s">
        <v>718</v>
      </c>
      <c r="K102" s="225" t="s">
        <v>82</v>
      </c>
      <c r="L102" s="225" t="s">
        <v>719</v>
      </c>
      <c r="M102" s="130" t="s">
        <v>720</v>
      </c>
      <c r="N102" s="130" t="s">
        <v>689</v>
      </c>
      <c r="O102" s="225" t="s">
        <v>690</v>
      </c>
      <c r="P102" s="130" t="s">
        <v>554</v>
      </c>
      <c r="Q102" s="130" t="s">
        <v>86</v>
      </c>
      <c r="R102" s="225" t="s">
        <v>721</v>
      </c>
      <c r="S102" s="210" t="s">
        <v>722</v>
      </c>
      <c r="T102" s="229" t="s">
        <v>723</v>
      </c>
      <c r="U102" s="229">
        <v>198</v>
      </c>
      <c r="V102" s="229">
        <v>31155</v>
      </c>
      <c r="W102" s="229">
        <v>150</v>
      </c>
      <c r="X102" s="229">
        <v>34676</v>
      </c>
      <c r="Y102" s="229" t="s">
        <v>724</v>
      </c>
      <c r="Z102" t="s">
        <v>332</v>
      </c>
      <c r="AA102" t="s">
        <v>51</v>
      </c>
      <c r="AB102" t="s">
        <v>69</v>
      </c>
    </row>
    <row r="103" spans="1:29" ht="25.5" customHeight="1">
      <c r="A103" s="37" t="s">
        <v>725</v>
      </c>
      <c r="B103" s="226" t="s">
        <v>726</v>
      </c>
      <c r="C103" s="30" t="s">
        <v>30</v>
      </c>
      <c r="D103" s="30" t="s">
        <v>727</v>
      </c>
      <c r="E103" t="s">
        <v>728</v>
      </c>
      <c r="F103" t="s">
        <v>729</v>
      </c>
      <c r="G103" s="10" t="s">
        <v>475</v>
      </c>
      <c r="H103" s="229" t="s">
        <v>35</v>
      </c>
      <c r="I103" s="86" t="s">
        <v>730</v>
      </c>
      <c r="J103" s="86" t="s">
        <v>731</v>
      </c>
      <c r="K103" s="225" t="s">
        <v>38</v>
      </c>
      <c r="L103" s="225" t="s">
        <v>732</v>
      </c>
      <c r="M103" s="225" t="s">
        <v>733</v>
      </c>
      <c r="N103" s="225" t="s">
        <v>734</v>
      </c>
      <c r="O103" s="225" t="s">
        <v>735</v>
      </c>
      <c r="P103" s="225" t="s">
        <v>118</v>
      </c>
      <c r="Q103" s="225" t="s">
        <v>44</v>
      </c>
      <c r="R103" s="48" t="s">
        <v>736</v>
      </c>
      <c r="S103"/>
      <c r="T103" s="229"/>
      <c r="U103" s="229"/>
      <c r="V103" s="229"/>
      <c r="W103" s="229"/>
      <c r="X103" s="229"/>
      <c r="Y103" s="229" t="s">
        <v>737</v>
      </c>
      <c r="Z103" s="64" t="s">
        <v>68</v>
      </c>
      <c r="AA103" s="64" t="s">
        <v>47</v>
      </c>
      <c r="AB103" s="64" t="s">
        <v>48</v>
      </c>
      <c r="AC103" s="64"/>
    </row>
    <row r="104" spans="1:29" s="11" customFormat="1" ht="21.75" customHeight="1">
      <c r="A104" s="37" t="s">
        <v>725</v>
      </c>
      <c r="B104" s="226" t="s">
        <v>738</v>
      </c>
      <c r="C104" s="226" t="s">
        <v>30</v>
      </c>
      <c r="D104" s="226" t="s">
        <v>739</v>
      </c>
      <c r="E104" t="s">
        <v>728</v>
      </c>
      <c r="F104" t="s">
        <v>729</v>
      </c>
      <c r="G104" s="10" t="s">
        <v>475</v>
      </c>
      <c r="H104" s="229" t="s">
        <v>249</v>
      </c>
      <c r="I104" s="86" t="s">
        <v>740</v>
      </c>
      <c r="J104" s="184" t="s">
        <v>741</v>
      </c>
      <c r="K104" s="225" t="s">
        <v>130</v>
      </c>
      <c r="L104" s="225" t="s">
        <v>742</v>
      </c>
      <c r="M104" s="225" t="s">
        <v>743</v>
      </c>
      <c r="N104" s="225" t="s">
        <v>744</v>
      </c>
      <c r="O104" s="225" t="s">
        <v>690</v>
      </c>
      <c r="P104" s="225" t="s">
        <v>118</v>
      </c>
      <c r="Q104" s="225" t="s">
        <v>86</v>
      </c>
      <c r="R104" s="124" t="s">
        <v>745</v>
      </c>
      <c r="S104" s="13" t="s">
        <v>746</v>
      </c>
      <c r="T104" s="224" t="s">
        <v>316</v>
      </c>
      <c r="U104" s="224">
        <v>28</v>
      </c>
      <c r="V104" s="224">
        <v>45</v>
      </c>
      <c r="W104" s="224">
        <v>1</v>
      </c>
      <c r="X104" s="224">
        <v>24</v>
      </c>
      <c r="Y104" s="224" t="s">
        <v>747</v>
      </c>
      <c r="Z104" s="68" t="s">
        <v>68</v>
      </c>
      <c r="AA104" s="68" t="s">
        <v>47</v>
      </c>
      <c r="AB104" s="68" t="s">
        <v>48</v>
      </c>
      <c r="AC104" s="68"/>
    </row>
    <row r="105" spans="1:29" ht="30">
      <c r="A105" s="327" t="s">
        <v>748</v>
      </c>
      <c r="B105" s="328" t="s">
        <v>749</v>
      </c>
      <c r="C105" s="321" t="s">
        <v>30</v>
      </c>
      <c r="D105" s="321" t="s">
        <v>750</v>
      </c>
      <c r="E105" s="29" t="s">
        <v>77</v>
      </c>
      <c r="F105" s="29" t="s">
        <v>751</v>
      </c>
      <c r="G105" s="111" t="s">
        <v>475</v>
      </c>
      <c r="H105" s="224" t="s">
        <v>35</v>
      </c>
      <c r="I105" s="87" t="s">
        <v>752</v>
      </c>
      <c r="J105" s="189" t="s">
        <v>753</v>
      </c>
      <c r="K105" s="231" t="s">
        <v>130</v>
      </c>
      <c r="L105" s="231" t="s">
        <v>754</v>
      </c>
      <c r="M105" s="231" t="s">
        <v>755</v>
      </c>
      <c r="N105" s="231" t="s">
        <v>756</v>
      </c>
      <c r="O105" s="225" t="s">
        <v>690</v>
      </c>
      <c r="P105" s="231" t="s">
        <v>554</v>
      </c>
      <c r="Q105" s="231" t="s">
        <v>86</v>
      </c>
      <c r="R105" s="137" t="s">
        <v>757</v>
      </c>
      <c r="S105" s="13"/>
      <c r="T105" s="224" t="s">
        <v>46</v>
      </c>
      <c r="U105" s="218" t="s">
        <v>758</v>
      </c>
      <c r="V105" s="224">
        <v>100</v>
      </c>
      <c r="W105" s="224">
        <v>1</v>
      </c>
      <c r="X105" s="224">
        <v>100</v>
      </c>
      <c r="Y105" s="224"/>
      <c r="Z105" s="68" t="s">
        <v>68</v>
      </c>
      <c r="AA105" s="68" t="s">
        <v>51</v>
      </c>
      <c r="AB105" s="68" t="s">
        <v>69</v>
      </c>
      <c r="AC105" s="68"/>
    </row>
    <row r="106" spans="1:29" ht="28.5" customHeight="1">
      <c r="A106" s="255" t="s">
        <v>748</v>
      </c>
      <c r="B106" s="232" t="s">
        <v>749</v>
      </c>
      <c r="C106" s="226" t="s">
        <v>30</v>
      </c>
      <c r="D106" s="226" t="s">
        <v>750</v>
      </c>
      <c r="E106" t="s">
        <v>77</v>
      </c>
      <c r="F106" t="s">
        <v>751</v>
      </c>
      <c r="G106" s="10" t="s">
        <v>475</v>
      </c>
      <c r="H106" s="279" t="s">
        <v>35</v>
      </c>
      <c r="I106" s="86" t="s">
        <v>752</v>
      </c>
      <c r="J106" s="184" t="s">
        <v>753</v>
      </c>
      <c r="K106" s="225" t="s">
        <v>130</v>
      </c>
      <c r="L106" s="225" t="s">
        <v>754</v>
      </c>
      <c r="M106" s="225" t="s">
        <v>755</v>
      </c>
      <c r="N106" s="231" t="s">
        <v>756</v>
      </c>
      <c r="O106" s="225" t="s">
        <v>690</v>
      </c>
      <c r="P106" s="231" t="s">
        <v>554</v>
      </c>
      <c r="Q106" s="231" t="s">
        <v>86</v>
      </c>
      <c r="R106" s="48" t="s">
        <v>759</v>
      </c>
      <c r="S106"/>
      <c r="T106" s="229" t="s">
        <v>46</v>
      </c>
      <c r="U106" s="229" t="s">
        <v>760</v>
      </c>
      <c r="V106" s="229">
        <v>100</v>
      </c>
      <c r="W106" s="229">
        <v>2</v>
      </c>
      <c r="X106" s="229">
        <v>100</v>
      </c>
      <c r="Y106" s="229"/>
      <c r="Z106" s="64" t="s">
        <v>68</v>
      </c>
      <c r="AA106" s="64" t="s">
        <v>51</v>
      </c>
      <c r="AB106" s="64" t="s">
        <v>69</v>
      </c>
      <c r="AC106" s="64"/>
    </row>
    <row r="107" spans="1:29" ht="21" customHeight="1">
      <c r="A107" s="255" t="s">
        <v>748</v>
      </c>
      <c r="B107" s="232" t="s">
        <v>749</v>
      </c>
      <c r="C107" s="226" t="s">
        <v>30</v>
      </c>
      <c r="D107" s="226" t="s">
        <v>750</v>
      </c>
      <c r="E107" t="s">
        <v>77</v>
      </c>
      <c r="F107" t="s">
        <v>751</v>
      </c>
      <c r="G107" s="10" t="s">
        <v>475</v>
      </c>
      <c r="H107" s="279" t="s">
        <v>35</v>
      </c>
      <c r="I107" s="86" t="s">
        <v>752</v>
      </c>
      <c r="J107" s="201" t="s">
        <v>753</v>
      </c>
      <c r="K107" s="225" t="s">
        <v>130</v>
      </c>
      <c r="L107" s="225" t="s">
        <v>754</v>
      </c>
      <c r="M107" s="225" t="s">
        <v>755</v>
      </c>
      <c r="N107" s="231" t="s">
        <v>756</v>
      </c>
      <c r="O107" s="225" t="s">
        <v>690</v>
      </c>
      <c r="P107" s="231" t="s">
        <v>554</v>
      </c>
      <c r="Q107" s="231" t="s">
        <v>86</v>
      </c>
      <c r="R107" s="124" t="s">
        <v>761</v>
      </c>
      <c r="S107" s="13"/>
      <c r="T107" s="224" t="s">
        <v>46</v>
      </c>
      <c r="U107" s="224" t="s">
        <v>762</v>
      </c>
      <c r="V107" s="224">
        <v>100</v>
      </c>
      <c r="W107" s="224">
        <v>0</v>
      </c>
      <c r="X107" s="224">
        <v>100</v>
      </c>
      <c r="Y107" s="224"/>
      <c r="Z107" s="68" t="s">
        <v>332</v>
      </c>
      <c r="AA107" s="68" t="s">
        <v>51</v>
      </c>
      <c r="AB107" s="68" t="s">
        <v>69</v>
      </c>
      <c r="AC107" s="68"/>
    </row>
    <row r="108" spans="1:29" ht="25.5" customHeight="1">
      <c r="A108" s="272" t="s">
        <v>748</v>
      </c>
      <c r="B108" s="268" t="s">
        <v>749</v>
      </c>
      <c r="C108" s="267" t="s">
        <v>30</v>
      </c>
      <c r="D108" s="267" t="s">
        <v>750</v>
      </c>
      <c r="E108" s="15" t="s">
        <v>77</v>
      </c>
      <c r="F108" s="15" t="s">
        <v>751</v>
      </c>
      <c r="G108" s="16" t="s">
        <v>475</v>
      </c>
      <c r="H108" s="229" t="s">
        <v>35</v>
      </c>
      <c r="I108" s="86" t="s">
        <v>752</v>
      </c>
      <c r="J108" s="184" t="s">
        <v>753</v>
      </c>
      <c r="K108" s="225" t="s">
        <v>130</v>
      </c>
      <c r="L108" s="225" t="s">
        <v>754</v>
      </c>
      <c r="M108" s="225" t="s">
        <v>755</v>
      </c>
      <c r="N108" s="231" t="s">
        <v>756</v>
      </c>
      <c r="O108" s="225" t="s">
        <v>690</v>
      </c>
      <c r="P108" s="231" t="s">
        <v>554</v>
      </c>
      <c r="Q108" s="231" t="s">
        <v>86</v>
      </c>
      <c r="R108" s="48" t="s">
        <v>763</v>
      </c>
      <c r="S108"/>
      <c r="T108" s="170" t="s">
        <v>764</v>
      </c>
      <c r="U108" s="58" t="s">
        <v>765</v>
      </c>
      <c r="V108" s="229">
        <v>100</v>
      </c>
      <c r="W108" s="229" t="s">
        <v>766</v>
      </c>
      <c r="X108" s="229">
        <v>100</v>
      </c>
      <c r="Y108" s="229"/>
      <c r="Z108" s="64" t="s">
        <v>332</v>
      </c>
      <c r="AA108" s="64" t="s">
        <v>47</v>
      </c>
      <c r="AB108" s="64" t="s">
        <v>69</v>
      </c>
      <c r="AC108" s="64"/>
    </row>
    <row r="109" spans="1:29" ht="23.25" customHeight="1">
      <c r="A109" s="327" t="s">
        <v>748</v>
      </c>
      <c r="B109" s="328" t="s">
        <v>749</v>
      </c>
      <c r="C109" s="321" t="s">
        <v>30</v>
      </c>
      <c r="D109" s="321" t="s">
        <v>750</v>
      </c>
      <c r="E109" s="29" t="s">
        <v>77</v>
      </c>
      <c r="F109" s="29" t="s">
        <v>751</v>
      </c>
      <c r="G109" s="111" t="s">
        <v>475</v>
      </c>
      <c r="H109" s="250" t="s">
        <v>35</v>
      </c>
      <c r="I109" s="88" t="s">
        <v>752</v>
      </c>
      <c r="J109" s="193" t="s">
        <v>753</v>
      </c>
      <c r="K109" s="248" t="s">
        <v>130</v>
      </c>
      <c r="L109" s="248" t="s">
        <v>754</v>
      </c>
      <c r="M109" s="248" t="s">
        <v>755</v>
      </c>
      <c r="N109" s="231" t="s">
        <v>756</v>
      </c>
      <c r="O109" s="225" t="s">
        <v>690</v>
      </c>
      <c r="P109" s="231" t="s">
        <v>554</v>
      </c>
      <c r="Q109" s="231" t="s">
        <v>86</v>
      </c>
      <c r="R109" s="90" t="s">
        <v>767</v>
      </c>
      <c r="S109" s="29"/>
      <c r="T109" s="149" t="s">
        <v>764</v>
      </c>
      <c r="U109" s="119" t="s">
        <v>768</v>
      </c>
      <c r="V109" s="250">
        <v>100</v>
      </c>
      <c r="W109" s="250" t="s">
        <v>769</v>
      </c>
      <c r="X109" s="250">
        <v>100</v>
      </c>
      <c r="Y109" s="250"/>
      <c r="Z109" s="152" t="s">
        <v>332</v>
      </c>
      <c r="AA109" s="152" t="s">
        <v>47</v>
      </c>
      <c r="AB109" s="152" t="s">
        <v>69</v>
      </c>
      <c r="AC109" s="152"/>
    </row>
    <row r="110" spans="1:29">
      <c r="A110" s="267" t="s">
        <v>770</v>
      </c>
      <c r="B110" s="267" t="s">
        <v>771</v>
      </c>
      <c r="C110" s="267" t="s">
        <v>772</v>
      </c>
      <c r="D110" s="267" t="s">
        <v>773</v>
      </c>
      <c r="E110" s="267" t="s">
        <v>774</v>
      </c>
      <c r="F110" s="267" t="s">
        <v>775</v>
      </c>
      <c r="G110" s="269" t="s">
        <v>248</v>
      </c>
      <c r="H110" s="229" t="s">
        <v>58</v>
      </c>
      <c r="I110" s="229" t="s">
        <v>776</v>
      </c>
      <c r="J110" s="229" t="s">
        <v>777</v>
      </c>
      <c r="K110" s="225" t="s">
        <v>130</v>
      </c>
      <c r="L110" s="225" t="s">
        <v>778</v>
      </c>
      <c r="M110" s="225" t="s">
        <v>779</v>
      </c>
      <c r="N110" s="225" t="s">
        <v>780</v>
      </c>
      <c r="O110" s="225" t="s">
        <v>328</v>
      </c>
      <c r="P110" s="225" t="s">
        <v>240</v>
      </c>
      <c r="Q110" s="225" t="s">
        <v>44</v>
      </c>
      <c r="R110" s="225" t="s">
        <v>781</v>
      </c>
      <c r="S110" s="285">
        <v>0.59</v>
      </c>
      <c r="T110" s="229" t="s">
        <v>782</v>
      </c>
      <c r="U110" s="229">
        <v>147</v>
      </c>
      <c r="V110" s="229">
        <v>248</v>
      </c>
      <c r="W110" s="229">
        <v>0</v>
      </c>
      <c r="X110" s="229">
        <v>183</v>
      </c>
      <c r="Y110" s="229"/>
      <c r="Z110" t="s">
        <v>68</v>
      </c>
      <c r="AA110" t="s">
        <v>47</v>
      </c>
      <c r="AB110" t="s">
        <v>69</v>
      </c>
    </row>
    <row r="111" spans="1:29" ht="45">
      <c r="A111" s="80" t="s">
        <v>783</v>
      </c>
      <c r="B111" s="267" t="s">
        <v>784</v>
      </c>
      <c r="C111" s="267" t="s">
        <v>138</v>
      </c>
      <c r="D111" s="267" t="s">
        <v>785</v>
      </c>
      <c r="E111" s="267" t="s">
        <v>662</v>
      </c>
      <c r="F111" s="267" t="s">
        <v>786</v>
      </c>
      <c r="G111" s="269" t="s">
        <v>111</v>
      </c>
      <c r="H111" s="113" t="s">
        <v>787</v>
      </c>
      <c r="I111" s="119" t="s">
        <v>788</v>
      </c>
      <c r="J111" s="194" t="s">
        <v>789</v>
      </c>
      <c r="K111" s="248" t="s">
        <v>61</v>
      </c>
      <c r="L111" s="125" t="s">
        <v>790</v>
      </c>
      <c r="M111" s="125" t="s">
        <v>791</v>
      </c>
      <c r="N111" s="125" t="s">
        <v>792</v>
      </c>
      <c r="O111" s="125" t="s">
        <v>481</v>
      </c>
      <c r="P111" s="125" t="s">
        <v>148</v>
      </c>
      <c r="Q111" s="125" t="s">
        <v>793</v>
      </c>
      <c r="R111" s="161" t="s">
        <v>794</v>
      </c>
      <c r="S111" s="162">
        <v>0.17</v>
      </c>
      <c r="T111" s="77" t="s">
        <v>699</v>
      </c>
      <c r="U111" s="250">
        <v>17</v>
      </c>
      <c r="V111" s="250">
        <v>100</v>
      </c>
      <c r="W111" s="250"/>
      <c r="X111" s="250"/>
      <c r="Y111" s="250"/>
      <c r="Z111" s="29" t="s">
        <v>68</v>
      </c>
      <c r="AA111" s="29" t="s">
        <v>47</v>
      </c>
      <c r="AB111" s="29" t="s">
        <v>48</v>
      </c>
      <c r="AC111" s="29"/>
    </row>
    <row r="112" spans="1:29" ht="30">
      <c r="A112" s="272" t="s">
        <v>795</v>
      </c>
      <c r="B112" s="272" t="s">
        <v>796</v>
      </c>
      <c r="C112" s="272" t="s">
        <v>138</v>
      </c>
      <c r="D112" s="272" t="s">
        <v>797</v>
      </c>
      <c r="E112" s="272" t="s">
        <v>157</v>
      </c>
      <c r="F112" s="272" t="s">
        <v>798</v>
      </c>
      <c r="G112" s="269" t="s">
        <v>799</v>
      </c>
      <c r="H112" s="229" t="s">
        <v>249</v>
      </c>
      <c r="I112" s="270" t="s">
        <v>800</v>
      </c>
      <c r="J112" s="270" t="s">
        <v>801</v>
      </c>
      <c r="K112" s="48" t="s">
        <v>82</v>
      </c>
      <c r="L112" s="48" t="s">
        <v>802</v>
      </c>
      <c r="M112" s="48" t="s">
        <v>803</v>
      </c>
      <c r="N112" s="48" t="s">
        <v>804</v>
      </c>
      <c r="O112" s="48" t="s">
        <v>328</v>
      </c>
      <c r="P112" s="48" t="s">
        <v>805</v>
      </c>
      <c r="Q112" s="48" t="s">
        <v>44</v>
      </c>
      <c r="R112" s="225" t="s">
        <v>806</v>
      </c>
      <c r="S112" s="226">
        <v>1.21</v>
      </c>
      <c r="T112" s="229" t="s">
        <v>316</v>
      </c>
      <c r="U112" s="229">
        <f>0.557*V112</f>
        <v>135.90800000000002</v>
      </c>
      <c r="V112" s="229">
        <v>244</v>
      </c>
      <c r="W112" s="229">
        <f>0.51*X112</f>
        <v>128.52000000000001</v>
      </c>
      <c r="X112" s="229">
        <v>252</v>
      </c>
      <c r="Y112" s="229"/>
      <c r="Z112" t="s">
        <v>68</v>
      </c>
      <c r="AA112" t="s">
        <v>47</v>
      </c>
      <c r="AB112" t="s">
        <v>215</v>
      </c>
    </row>
    <row r="113" spans="1:29">
      <c r="A113" s="272" t="s">
        <v>795</v>
      </c>
      <c r="B113" s="272" t="s">
        <v>796</v>
      </c>
      <c r="C113" s="272" t="s">
        <v>138</v>
      </c>
      <c r="D113" s="272" t="s">
        <v>797</v>
      </c>
      <c r="E113" s="272" t="s">
        <v>157</v>
      </c>
      <c r="F113" s="272" t="s">
        <v>798</v>
      </c>
      <c r="G113" s="269" t="s">
        <v>799</v>
      </c>
      <c r="H113" s="229" t="s">
        <v>249</v>
      </c>
      <c r="I113" s="43" t="s">
        <v>800</v>
      </c>
      <c r="J113" s="195" t="s">
        <v>801</v>
      </c>
      <c r="K113" s="48" t="s">
        <v>82</v>
      </c>
      <c r="L113" s="48" t="s">
        <v>802</v>
      </c>
      <c r="M113" s="48" t="s">
        <v>807</v>
      </c>
      <c r="N113" s="48" t="s">
        <v>804</v>
      </c>
      <c r="O113" s="48" t="s">
        <v>328</v>
      </c>
      <c r="P113" s="48" t="s">
        <v>805</v>
      </c>
      <c r="Q113" s="48" t="s">
        <v>44</v>
      </c>
      <c r="R113" s="225" t="s">
        <v>808</v>
      </c>
      <c r="S113" s="226">
        <v>4.01</v>
      </c>
      <c r="T113" s="229" t="s">
        <v>316</v>
      </c>
      <c r="U113" s="229">
        <f>0.428*V113</f>
        <v>104.432</v>
      </c>
      <c r="V113" s="229">
        <v>244</v>
      </c>
      <c r="W113" s="229">
        <f>0.157*X113</f>
        <v>39.564</v>
      </c>
      <c r="X113" s="229">
        <v>252</v>
      </c>
      <c r="Y113" s="229"/>
      <c r="Z113" t="s">
        <v>68</v>
      </c>
      <c r="AA113" t="s">
        <v>47</v>
      </c>
      <c r="AB113" t="s">
        <v>215</v>
      </c>
    </row>
    <row r="114" spans="1:29">
      <c r="A114" s="272" t="s">
        <v>795</v>
      </c>
      <c r="B114" s="272" t="s">
        <v>796</v>
      </c>
      <c r="C114" s="272" t="s">
        <v>138</v>
      </c>
      <c r="D114" s="272" t="s">
        <v>797</v>
      </c>
      <c r="E114" s="272" t="s">
        <v>157</v>
      </c>
      <c r="F114" s="272" t="s">
        <v>798</v>
      </c>
      <c r="G114" s="269" t="s">
        <v>799</v>
      </c>
      <c r="H114" s="264" t="s">
        <v>249</v>
      </c>
      <c r="I114" s="81" t="s">
        <v>800</v>
      </c>
      <c r="J114" s="195" t="s">
        <v>801</v>
      </c>
      <c r="K114" s="89" t="s">
        <v>82</v>
      </c>
      <c r="L114" s="89" t="s">
        <v>802</v>
      </c>
      <c r="M114" s="89" t="s">
        <v>809</v>
      </c>
      <c r="N114" s="48" t="s">
        <v>804</v>
      </c>
      <c r="O114" s="48" t="s">
        <v>328</v>
      </c>
      <c r="P114" s="48" t="s">
        <v>805</v>
      </c>
      <c r="Q114" s="48" t="s">
        <v>44</v>
      </c>
      <c r="R114" s="283" t="s">
        <v>810</v>
      </c>
      <c r="S114" s="267">
        <v>0.55000000000000004</v>
      </c>
      <c r="T114" s="265" t="s">
        <v>810</v>
      </c>
      <c r="U114" s="265"/>
      <c r="V114" s="265"/>
      <c r="W114" s="265"/>
      <c r="X114" s="265"/>
      <c r="Y114" s="265"/>
      <c r="Z114" s="15" t="s">
        <v>68</v>
      </c>
      <c r="AA114" s="15" t="s">
        <v>47</v>
      </c>
      <c r="AB114" s="15" t="s">
        <v>215</v>
      </c>
      <c r="AC114" s="15"/>
    </row>
    <row r="115" spans="1:29">
      <c r="A115" s="272" t="s">
        <v>795</v>
      </c>
      <c r="B115" s="272" t="s">
        <v>796</v>
      </c>
      <c r="C115" s="272" t="s">
        <v>138</v>
      </c>
      <c r="D115" s="272" t="s">
        <v>797</v>
      </c>
      <c r="E115" s="272" t="s">
        <v>157</v>
      </c>
      <c r="F115" s="272" t="s">
        <v>798</v>
      </c>
      <c r="G115" s="269" t="s">
        <v>799</v>
      </c>
      <c r="H115" s="264" t="s">
        <v>249</v>
      </c>
      <c r="I115" s="81" t="s">
        <v>800</v>
      </c>
      <c r="J115" s="195" t="s">
        <v>801</v>
      </c>
      <c r="K115" s="89" t="s">
        <v>82</v>
      </c>
      <c r="L115" s="89" t="s">
        <v>802</v>
      </c>
      <c r="M115" s="89" t="s">
        <v>811</v>
      </c>
      <c r="N115" s="48" t="s">
        <v>804</v>
      </c>
      <c r="O115" s="48" t="s">
        <v>328</v>
      </c>
      <c r="P115" s="48" t="s">
        <v>805</v>
      </c>
      <c r="Q115" s="48" t="s">
        <v>44</v>
      </c>
      <c r="R115" s="231" t="s">
        <v>812</v>
      </c>
      <c r="S115" s="227">
        <v>0.41</v>
      </c>
      <c r="T115" s="224" t="s">
        <v>812</v>
      </c>
      <c r="U115" s="224"/>
      <c r="V115" s="224"/>
      <c r="W115" s="224"/>
      <c r="X115" s="224"/>
      <c r="Y115" s="224"/>
      <c r="Z115" s="13" t="s">
        <v>68</v>
      </c>
      <c r="AA115" s="13" t="s">
        <v>47</v>
      </c>
      <c r="AB115" s="13" t="s">
        <v>215</v>
      </c>
      <c r="AC115" s="13"/>
    </row>
    <row r="116" spans="1:29">
      <c r="A116" s="272" t="s">
        <v>795</v>
      </c>
      <c r="B116" s="272" t="s">
        <v>796</v>
      </c>
      <c r="C116" s="272" t="s">
        <v>138</v>
      </c>
      <c r="D116" s="272" t="s">
        <v>797</v>
      </c>
      <c r="E116" s="272" t="s">
        <v>157</v>
      </c>
      <c r="F116" s="272" t="s">
        <v>798</v>
      </c>
      <c r="G116" s="269" t="s">
        <v>799</v>
      </c>
      <c r="H116" s="224" t="s">
        <v>249</v>
      </c>
      <c r="I116" s="120" t="s">
        <v>800</v>
      </c>
      <c r="J116" s="195" t="s">
        <v>801</v>
      </c>
      <c r="K116" s="124" t="s">
        <v>82</v>
      </c>
      <c r="L116" s="124" t="s">
        <v>802</v>
      </c>
      <c r="M116" s="124" t="s">
        <v>813</v>
      </c>
      <c r="N116" s="48" t="s">
        <v>804</v>
      </c>
      <c r="O116" s="48" t="s">
        <v>328</v>
      </c>
      <c r="P116" s="48" t="s">
        <v>805</v>
      </c>
      <c r="Q116" s="48" t="s">
        <v>44</v>
      </c>
      <c r="R116" s="231" t="s">
        <v>317</v>
      </c>
      <c r="S116" s="227">
        <v>0.17</v>
      </c>
      <c r="T116" s="224" t="s">
        <v>317</v>
      </c>
      <c r="U116" s="224"/>
      <c r="V116" s="224"/>
      <c r="W116" s="224"/>
      <c r="X116" s="224"/>
      <c r="Y116" s="224"/>
      <c r="Z116" s="13" t="s">
        <v>68</v>
      </c>
      <c r="AA116" s="13" t="s">
        <v>814</v>
      </c>
      <c r="AB116" s="13" t="s">
        <v>215</v>
      </c>
      <c r="AC116" s="13"/>
    </row>
    <row r="117" spans="1:29">
      <c r="A117" s="255" t="s">
        <v>795</v>
      </c>
      <c r="B117" s="255" t="s">
        <v>796</v>
      </c>
      <c r="C117" s="255" t="s">
        <v>138</v>
      </c>
      <c r="D117" s="255" t="s">
        <v>797</v>
      </c>
      <c r="E117" s="255" t="s">
        <v>157</v>
      </c>
      <c r="F117" s="255" t="s">
        <v>798</v>
      </c>
      <c r="G117" s="228" t="s">
        <v>799</v>
      </c>
      <c r="H117" s="224" t="s">
        <v>35</v>
      </c>
      <c r="I117" s="224" t="s">
        <v>815</v>
      </c>
      <c r="J117" s="224" t="s">
        <v>816</v>
      </c>
      <c r="K117" s="124" t="s">
        <v>82</v>
      </c>
      <c r="L117" s="124" t="s">
        <v>817</v>
      </c>
      <c r="M117" s="124" t="s">
        <v>818</v>
      </c>
      <c r="N117" s="124" t="s">
        <v>819</v>
      </c>
      <c r="O117" s="48" t="s">
        <v>328</v>
      </c>
      <c r="P117" s="48" t="s">
        <v>805</v>
      </c>
      <c r="Q117" s="48" t="s">
        <v>44</v>
      </c>
      <c r="R117" s="78" t="s">
        <v>820</v>
      </c>
      <c r="S117" s="227" t="s">
        <v>821</v>
      </c>
      <c r="T117" s="224" t="s">
        <v>822</v>
      </c>
      <c r="U117" s="224" t="s">
        <v>823</v>
      </c>
      <c r="V117" s="224">
        <v>92</v>
      </c>
      <c r="W117" s="224" t="s">
        <v>824</v>
      </c>
      <c r="X117" s="224">
        <v>105</v>
      </c>
      <c r="Y117" s="224"/>
      <c r="Z117" s="13" t="s">
        <v>68</v>
      </c>
      <c r="AA117" s="13" t="s">
        <v>47</v>
      </c>
      <c r="AB117" s="13" t="s">
        <v>215</v>
      </c>
      <c r="AC117" s="13"/>
    </row>
    <row r="118" spans="1:29">
      <c r="A118" s="41" t="s">
        <v>870</v>
      </c>
      <c r="B118" s="288" t="s">
        <v>826</v>
      </c>
      <c r="C118" s="288" t="s">
        <v>30</v>
      </c>
      <c r="D118" s="288" t="s">
        <v>827</v>
      </c>
      <c r="E118" s="288" t="s">
        <v>77</v>
      </c>
      <c r="F118" s="41" t="s">
        <v>828</v>
      </c>
      <c r="G118" s="289" t="s">
        <v>159</v>
      </c>
      <c r="H118" s="229" t="s">
        <v>35</v>
      </c>
      <c r="I118" s="229" t="s">
        <v>829</v>
      </c>
      <c r="J118" s="184" t="s">
        <v>830</v>
      </c>
      <c r="K118" s="225" t="s">
        <v>130</v>
      </c>
      <c r="L118" s="225" t="s">
        <v>831</v>
      </c>
      <c r="M118" s="225" t="s">
        <v>832</v>
      </c>
      <c r="N118" s="225" t="s">
        <v>833</v>
      </c>
      <c r="O118" s="48" t="s">
        <v>328</v>
      </c>
      <c r="P118" s="225" t="s">
        <v>118</v>
      </c>
      <c r="Q118" s="225" t="s">
        <v>44</v>
      </c>
      <c r="R118" s="49" t="s">
        <v>834</v>
      </c>
      <c r="S118" s="226" t="s">
        <v>835</v>
      </c>
      <c r="T118" s="229" t="s">
        <v>836</v>
      </c>
      <c r="U118" s="229" t="s">
        <v>837</v>
      </c>
      <c r="V118" s="229"/>
      <c r="W118" s="229" t="s">
        <v>838</v>
      </c>
      <c r="X118" s="229"/>
      <c r="Y118" s="229"/>
      <c r="Z118" t="s">
        <v>332</v>
      </c>
      <c r="AA118" t="s">
        <v>51</v>
      </c>
      <c r="AB118" t="s">
        <v>69</v>
      </c>
    </row>
    <row r="119" spans="1:29">
      <c r="A119" s="101" t="s">
        <v>870</v>
      </c>
      <c r="B119" s="254" t="s">
        <v>826</v>
      </c>
      <c r="C119" s="254" t="s">
        <v>30</v>
      </c>
      <c r="D119" s="254" t="s">
        <v>827</v>
      </c>
      <c r="E119" s="254" t="s">
        <v>77</v>
      </c>
      <c r="F119" s="101" t="s">
        <v>828</v>
      </c>
      <c r="G119" s="329" t="s">
        <v>159</v>
      </c>
      <c r="H119" s="224" t="s">
        <v>35</v>
      </c>
      <c r="I119" s="224" t="s">
        <v>829</v>
      </c>
      <c r="J119" s="189" t="s">
        <v>830</v>
      </c>
      <c r="K119" s="231" t="s">
        <v>130</v>
      </c>
      <c r="L119" s="231" t="s">
        <v>831</v>
      </c>
      <c r="M119" s="231" t="s">
        <v>832</v>
      </c>
      <c r="N119" s="225" t="s">
        <v>833</v>
      </c>
      <c r="O119" s="48" t="s">
        <v>328</v>
      </c>
      <c r="P119" s="225" t="s">
        <v>118</v>
      </c>
      <c r="Q119" s="225" t="s">
        <v>44</v>
      </c>
      <c r="R119" s="50" t="s">
        <v>839</v>
      </c>
      <c r="S119" s="226" t="s">
        <v>840</v>
      </c>
      <c r="T119" s="229" t="s">
        <v>841</v>
      </c>
      <c r="U119" s="229" t="s">
        <v>842</v>
      </c>
      <c r="V119" s="229"/>
      <c r="W119" s="229" t="s">
        <v>843</v>
      </c>
      <c r="X119" s="229"/>
      <c r="Y119" s="229"/>
      <c r="Z119" t="s">
        <v>68</v>
      </c>
      <c r="AA119" t="s">
        <v>51</v>
      </c>
      <c r="AB119" t="s">
        <v>69</v>
      </c>
      <c r="AC119" s="13"/>
    </row>
    <row r="120" spans="1:29">
      <c r="A120" s="103" t="s">
        <v>825</v>
      </c>
      <c r="B120" s="254" t="s">
        <v>844</v>
      </c>
      <c r="C120" s="254" t="s">
        <v>30</v>
      </c>
      <c r="D120" s="254" t="s">
        <v>845</v>
      </c>
      <c r="E120" s="254" t="s">
        <v>157</v>
      </c>
      <c r="F120" s="254" t="s">
        <v>828</v>
      </c>
      <c r="G120" s="329" t="s">
        <v>159</v>
      </c>
      <c r="H120" s="229" t="s">
        <v>249</v>
      </c>
      <c r="I120" s="270" t="s">
        <v>846</v>
      </c>
      <c r="J120" s="196" t="s">
        <v>847</v>
      </c>
      <c r="K120" s="271" t="s">
        <v>82</v>
      </c>
      <c r="L120" s="225" t="s">
        <v>848</v>
      </c>
      <c r="M120" s="225" t="s">
        <v>849</v>
      </c>
      <c r="N120" s="225" t="s">
        <v>850</v>
      </c>
      <c r="O120" s="48" t="s">
        <v>328</v>
      </c>
      <c r="P120" s="225" t="s">
        <v>118</v>
      </c>
      <c r="Q120" s="225" t="s">
        <v>149</v>
      </c>
      <c r="R120" s="231" t="s">
        <v>851</v>
      </c>
      <c r="S120" s="227" t="s">
        <v>852</v>
      </c>
      <c r="T120" s="224" t="s">
        <v>853</v>
      </c>
      <c r="U120" s="224">
        <v>25</v>
      </c>
      <c r="V120" s="224">
        <v>360</v>
      </c>
      <c r="W120" s="224">
        <v>47</v>
      </c>
      <c r="X120" s="224">
        <v>360</v>
      </c>
      <c r="Y120" s="224"/>
      <c r="Z120" s="13" t="s">
        <v>332</v>
      </c>
      <c r="AA120" s="13" t="s">
        <v>51</v>
      </c>
      <c r="AB120" s="29" t="s">
        <v>48</v>
      </c>
      <c r="AC120" s="13"/>
    </row>
    <row r="121" spans="1:29">
      <c r="A121" s="104" t="s">
        <v>825</v>
      </c>
      <c r="B121" s="330" t="s">
        <v>844</v>
      </c>
      <c r="C121" s="330" t="s">
        <v>30</v>
      </c>
      <c r="D121" s="330" t="s">
        <v>845</v>
      </c>
      <c r="E121" s="330" t="s">
        <v>157</v>
      </c>
      <c r="F121" s="330" t="s">
        <v>828</v>
      </c>
      <c r="G121" s="331" t="s">
        <v>159</v>
      </c>
      <c r="H121" s="224" t="s">
        <v>249</v>
      </c>
      <c r="I121" s="120" t="s">
        <v>846</v>
      </c>
      <c r="J121" s="196" t="s">
        <v>847</v>
      </c>
      <c r="K121" s="332" t="s">
        <v>82</v>
      </c>
      <c r="L121" s="231" t="s">
        <v>848</v>
      </c>
      <c r="M121" s="231" t="s">
        <v>849</v>
      </c>
      <c r="N121" s="225" t="s">
        <v>850</v>
      </c>
      <c r="O121" s="48" t="s">
        <v>328</v>
      </c>
      <c r="P121" s="225" t="s">
        <v>118</v>
      </c>
      <c r="Q121" s="225" t="s">
        <v>149</v>
      </c>
      <c r="R121" s="231" t="s">
        <v>854</v>
      </c>
      <c r="S121" s="227" t="s">
        <v>855</v>
      </c>
      <c r="T121" s="224" t="s">
        <v>853</v>
      </c>
      <c r="U121" s="224">
        <v>5</v>
      </c>
      <c r="V121" s="224">
        <v>360</v>
      </c>
      <c r="W121" s="224">
        <v>16</v>
      </c>
      <c r="X121" s="224">
        <v>360</v>
      </c>
      <c r="Y121" s="224"/>
      <c r="Z121" s="13" t="s">
        <v>332</v>
      </c>
      <c r="AA121" s="13" t="s">
        <v>51</v>
      </c>
      <c r="AB121" s="29" t="s">
        <v>48</v>
      </c>
      <c r="AC121" s="13"/>
    </row>
    <row r="122" spans="1:29">
      <c r="A122" s="103" t="s">
        <v>825</v>
      </c>
      <c r="B122" s="254" t="s">
        <v>844</v>
      </c>
      <c r="C122" s="254" t="s">
        <v>30</v>
      </c>
      <c r="D122" s="254" t="s">
        <v>845</v>
      </c>
      <c r="E122" s="254" t="s">
        <v>157</v>
      </c>
      <c r="F122" s="254" t="s">
        <v>828</v>
      </c>
      <c r="G122" s="329" t="s">
        <v>159</v>
      </c>
      <c r="H122" s="229" t="s">
        <v>249</v>
      </c>
      <c r="I122" s="43" t="s">
        <v>846</v>
      </c>
      <c r="J122" s="196" t="s">
        <v>847</v>
      </c>
      <c r="K122" s="271" t="s">
        <v>82</v>
      </c>
      <c r="L122" s="225" t="s">
        <v>848</v>
      </c>
      <c r="M122" s="225" t="s">
        <v>849</v>
      </c>
      <c r="N122" s="225" t="s">
        <v>850</v>
      </c>
      <c r="O122" s="48" t="s">
        <v>328</v>
      </c>
      <c r="P122" s="225" t="s">
        <v>118</v>
      </c>
      <c r="Q122" s="225" t="s">
        <v>149</v>
      </c>
      <c r="R122" s="208" t="s">
        <v>856</v>
      </c>
      <c r="S122" s="226" t="s">
        <v>857</v>
      </c>
      <c r="T122" s="229" t="s">
        <v>853</v>
      </c>
      <c r="U122" s="229">
        <v>50</v>
      </c>
      <c r="V122" s="229">
        <v>360</v>
      </c>
      <c r="W122" s="229">
        <v>81</v>
      </c>
      <c r="X122" s="229">
        <v>360</v>
      </c>
      <c r="Y122" s="229"/>
      <c r="Z122" t="s">
        <v>68</v>
      </c>
      <c r="AA122" t="s">
        <v>51</v>
      </c>
      <c r="AB122" s="29" t="s">
        <v>48</v>
      </c>
    </row>
    <row r="123" spans="1:29">
      <c r="A123" s="103" t="s">
        <v>825</v>
      </c>
      <c r="B123" s="254" t="s">
        <v>844</v>
      </c>
      <c r="C123" s="254" t="s">
        <v>30</v>
      </c>
      <c r="D123" s="254" t="s">
        <v>845</v>
      </c>
      <c r="E123" s="254" t="s">
        <v>157</v>
      </c>
      <c r="F123" s="254" t="s">
        <v>828</v>
      </c>
      <c r="G123" s="329" t="s">
        <v>159</v>
      </c>
      <c r="H123" s="229" t="s">
        <v>249</v>
      </c>
      <c r="I123" s="43" t="s">
        <v>846</v>
      </c>
      <c r="J123" s="196" t="s">
        <v>847</v>
      </c>
      <c r="K123" s="271" t="s">
        <v>82</v>
      </c>
      <c r="L123" s="225" t="s">
        <v>848</v>
      </c>
      <c r="M123" s="225" t="s">
        <v>849</v>
      </c>
      <c r="N123" s="225" t="s">
        <v>850</v>
      </c>
      <c r="O123" s="48" t="s">
        <v>328</v>
      </c>
      <c r="P123" s="225" t="s">
        <v>118</v>
      </c>
      <c r="Q123" s="225" t="s">
        <v>149</v>
      </c>
      <c r="R123" s="225" t="s">
        <v>858</v>
      </c>
      <c r="S123" s="226" t="s">
        <v>859</v>
      </c>
      <c r="T123" s="229" t="s">
        <v>853</v>
      </c>
      <c r="U123" s="229">
        <v>2</v>
      </c>
      <c r="V123" s="229">
        <v>360</v>
      </c>
      <c r="W123" s="229">
        <v>4</v>
      </c>
      <c r="X123" s="229">
        <v>360</v>
      </c>
      <c r="Y123" s="229"/>
      <c r="Z123" t="s">
        <v>68</v>
      </c>
      <c r="AA123" t="s">
        <v>51</v>
      </c>
      <c r="AB123" s="29" t="s">
        <v>48</v>
      </c>
    </row>
    <row r="124" spans="1:29">
      <c r="A124" s="101" t="s">
        <v>825</v>
      </c>
      <c r="B124" s="254" t="s">
        <v>844</v>
      </c>
      <c r="C124" s="254" t="s">
        <v>30</v>
      </c>
      <c r="D124" s="254" t="s">
        <v>845</v>
      </c>
      <c r="E124" s="254" t="s">
        <v>157</v>
      </c>
      <c r="F124" s="254" t="s">
        <v>828</v>
      </c>
      <c r="G124" s="329" t="s">
        <v>159</v>
      </c>
      <c r="H124" s="229" t="s">
        <v>58</v>
      </c>
      <c r="I124" s="46" t="s">
        <v>867</v>
      </c>
      <c r="J124" s="184" t="s">
        <v>860</v>
      </c>
      <c r="K124" s="225" t="s">
        <v>82</v>
      </c>
      <c r="L124" s="91" t="s">
        <v>861</v>
      </c>
      <c r="M124" s="91" t="s">
        <v>849</v>
      </c>
      <c r="N124" s="225" t="s">
        <v>850</v>
      </c>
      <c r="O124" s="48" t="s">
        <v>328</v>
      </c>
      <c r="P124" s="225" t="s">
        <v>118</v>
      </c>
      <c r="Q124" s="225" t="s">
        <v>149</v>
      </c>
      <c r="R124" s="225" t="s">
        <v>862</v>
      </c>
      <c r="S124" s="226" t="s">
        <v>863</v>
      </c>
      <c r="T124" s="229" t="s">
        <v>864</v>
      </c>
      <c r="U124" s="229">
        <v>17</v>
      </c>
      <c r="V124" s="229">
        <v>110</v>
      </c>
      <c r="W124" s="229">
        <v>28</v>
      </c>
      <c r="X124" s="229">
        <v>110</v>
      </c>
      <c r="Y124" s="229"/>
      <c r="Z124" t="s">
        <v>68</v>
      </c>
      <c r="AA124" t="s">
        <v>51</v>
      </c>
      <c r="AB124" t="s">
        <v>69</v>
      </c>
    </row>
    <row r="125" spans="1:29">
      <c r="A125" s="101" t="s">
        <v>825</v>
      </c>
      <c r="B125" s="254" t="s">
        <v>844</v>
      </c>
      <c r="C125" s="254" t="s">
        <v>30</v>
      </c>
      <c r="D125" s="254" t="s">
        <v>845</v>
      </c>
      <c r="E125" s="254" t="s">
        <v>157</v>
      </c>
      <c r="F125" s="254" t="s">
        <v>828</v>
      </c>
      <c r="G125" s="329" t="s">
        <v>159</v>
      </c>
      <c r="H125" s="229" t="s">
        <v>58</v>
      </c>
      <c r="I125" s="46" t="s">
        <v>867</v>
      </c>
      <c r="J125" s="184" t="s">
        <v>860</v>
      </c>
      <c r="K125" s="225" t="s">
        <v>82</v>
      </c>
      <c r="L125" s="91" t="s">
        <v>861</v>
      </c>
      <c r="M125" s="91" t="s">
        <v>849</v>
      </c>
      <c r="N125" s="225" t="s">
        <v>850</v>
      </c>
      <c r="O125" s="48" t="s">
        <v>328</v>
      </c>
      <c r="P125" s="225" t="s">
        <v>118</v>
      </c>
      <c r="Q125" s="225" t="s">
        <v>149</v>
      </c>
      <c r="R125" s="225" t="s">
        <v>865</v>
      </c>
      <c r="S125" s="226" t="s">
        <v>866</v>
      </c>
      <c r="T125" s="229" t="s">
        <v>864</v>
      </c>
      <c r="U125" s="229">
        <v>1</v>
      </c>
      <c r="V125" s="229">
        <v>110</v>
      </c>
      <c r="W125" s="229">
        <v>2</v>
      </c>
      <c r="X125" s="229">
        <v>110</v>
      </c>
      <c r="Y125" s="229"/>
      <c r="Z125" t="s">
        <v>68</v>
      </c>
      <c r="AA125" t="s">
        <v>51</v>
      </c>
      <c r="AB125" t="s">
        <v>69</v>
      </c>
    </row>
    <row r="126" spans="1:29" ht="19.5" customHeight="1">
      <c r="A126" s="102" t="s">
        <v>825</v>
      </c>
      <c r="B126" s="333" t="s">
        <v>844</v>
      </c>
      <c r="C126" s="333" t="s">
        <v>30</v>
      </c>
      <c r="D126" s="333" t="s">
        <v>845</v>
      </c>
      <c r="E126" s="333" t="s">
        <v>157</v>
      </c>
      <c r="F126" s="333" t="s">
        <v>828</v>
      </c>
      <c r="G126" s="334" t="s">
        <v>159</v>
      </c>
      <c r="H126" s="265" t="s">
        <v>58</v>
      </c>
      <c r="I126" s="286" t="s">
        <v>867</v>
      </c>
      <c r="J126" s="196" t="s">
        <v>860</v>
      </c>
      <c r="K126" s="283" t="s">
        <v>82</v>
      </c>
      <c r="L126" s="56" t="s">
        <v>861</v>
      </c>
      <c r="M126" s="56" t="s">
        <v>849</v>
      </c>
      <c r="N126" s="225" t="s">
        <v>850</v>
      </c>
      <c r="O126" s="48" t="s">
        <v>328</v>
      </c>
      <c r="P126" s="225" t="s">
        <v>118</v>
      </c>
      <c r="Q126" s="225" t="s">
        <v>149</v>
      </c>
      <c r="R126" s="266" t="s">
        <v>868</v>
      </c>
      <c r="S126" t="s">
        <v>869</v>
      </c>
      <c r="T126" s="265" t="s">
        <v>316</v>
      </c>
      <c r="U126" s="265">
        <v>2</v>
      </c>
      <c r="V126" s="265">
        <v>110</v>
      </c>
      <c r="W126" s="265">
        <v>4</v>
      </c>
      <c r="X126" s="265">
        <v>110</v>
      </c>
      <c r="Y126" s="265"/>
      <c r="Z126" s="15" t="s">
        <v>332</v>
      </c>
      <c r="AA126" s="15" t="s">
        <v>51</v>
      </c>
      <c r="AB126" s="15" t="s">
        <v>69</v>
      </c>
      <c r="AC126" s="15"/>
    </row>
    <row r="127" spans="1:29" ht="23.25" customHeight="1">
      <c r="A127" s="323" t="s">
        <v>870</v>
      </c>
      <c r="B127" s="323" t="s">
        <v>826</v>
      </c>
      <c r="C127" s="333" t="s">
        <v>30</v>
      </c>
      <c r="D127" s="333" t="s">
        <v>827</v>
      </c>
      <c r="E127" s="333" t="s">
        <v>77</v>
      </c>
      <c r="F127" s="79" t="s">
        <v>828</v>
      </c>
      <c r="G127" s="334" t="s">
        <v>871</v>
      </c>
      <c r="H127" s="224" t="s">
        <v>58</v>
      </c>
      <c r="I127" s="335" t="s">
        <v>872</v>
      </c>
      <c r="J127" s="335" t="s">
        <v>873</v>
      </c>
      <c r="K127" s="332" t="s">
        <v>82</v>
      </c>
      <c r="L127" s="127" t="s">
        <v>874</v>
      </c>
      <c r="M127" s="231" t="s">
        <v>875</v>
      </c>
      <c r="N127" s="266" t="s">
        <v>876</v>
      </c>
      <c r="O127" s="266" t="s">
        <v>328</v>
      </c>
      <c r="P127" s="266" t="s">
        <v>118</v>
      </c>
      <c r="Q127" s="266" t="s">
        <v>44</v>
      </c>
      <c r="R127" s="231" t="s">
        <v>877</v>
      </c>
      <c r="S127" s="13" t="s">
        <v>878</v>
      </c>
      <c r="T127" s="65" t="s">
        <v>443</v>
      </c>
      <c r="U127" s="224">
        <v>16</v>
      </c>
      <c r="V127" s="224">
        <v>3961</v>
      </c>
      <c r="W127" s="224">
        <v>22</v>
      </c>
      <c r="X127" s="224">
        <v>3769</v>
      </c>
      <c r="Y127" s="224"/>
      <c r="Z127" s="13" t="s">
        <v>332</v>
      </c>
      <c r="AA127" s="13" t="s">
        <v>51</v>
      </c>
      <c r="AB127" s="13" t="s">
        <v>69</v>
      </c>
      <c r="AC127" s="13"/>
    </row>
    <row r="128" spans="1:29">
      <c r="A128" s="254" t="s">
        <v>879</v>
      </c>
      <c r="B128" s="254" t="s">
        <v>880</v>
      </c>
      <c r="C128" s="101" t="s">
        <v>30</v>
      </c>
      <c r="D128" s="101" t="s">
        <v>827</v>
      </c>
      <c r="E128" s="101" t="s">
        <v>77</v>
      </c>
      <c r="F128" s="101" t="s">
        <v>828</v>
      </c>
      <c r="G128" s="101" t="s">
        <v>881</v>
      </c>
      <c r="H128" s="264" t="s">
        <v>35</v>
      </c>
      <c r="I128" s="224" t="s">
        <v>882</v>
      </c>
      <c r="J128" s="224" t="s">
        <v>883</v>
      </c>
      <c r="K128" s="266" t="s">
        <v>82</v>
      </c>
      <c r="L128" s="56" t="s">
        <v>884</v>
      </c>
      <c r="M128" s="56" t="s">
        <v>885</v>
      </c>
      <c r="N128" s="56" t="s">
        <v>886</v>
      </c>
      <c r="O128" s="56" t="s">
        <v>328</v>
      </c>
      <c r="P128" s="56" t="s">
        <v>148</v>
      </c>
      <c r="Q128" s="56" t="s">
        <v>44</v>
      </c>
      <c r="R128" s="266" t="s">
        <v>887</v>
      </c>
      <c r="S128" s="15" t="s">
        <v>888</v>
      </c>
      <c r="T128" s="76" t="s">
        <v>443</v>
      </c>
      <c r="U128" s="265">
        <v>9</v>
      </c>
      <c r="V128" s="265">
        <v>14</v>
      </c>
      <c r="W128" s="265">
        <v>9</v>
      </c>
      <c r="X128" s="265">
        <v>14</v>
      </c>
      <c r="Y128" s="265"/>
      <c r="Z128" s="15" t="s">
        <v>68</v>
      </c>
      <c r="AA128" s="15" t="s">
        <v>51</v>
      </c>
      <c r="AB128" s="15" t="s">
        <v>69</v>
      </c>
      <c r="AC128" s="15"/>
    </row>
    <row r="129" spans="1:29" ht="18.75" customHeight="1">
      <c r="A129" s="101" t="s">
        <v>889</v>
      </c>
      <c r="B129" s="101" t="s">
        <v>890</v>
      </c>
      <c r="C129" s="101" t="s">
        <v>30</v>
      </c>
      <c r="D129" s="101" t="s">
        <v>891</v>
      </c>
      <c r="E129" s="101" t="s">
        <v>892</v>
      </c>
      <c r="F129" s="101" t="s">
        <v>893</v>
      </c>
      <c r="G129" s="101" t="s">
        <v>894</v>
      </c>
      <c r="H129" s="264" t="s">
        <v>58</v>
      </c>
      <c r="I129" s="265" t="s">
        <v>895</v>
      </c>
      <c r="J129" s="265" t="s">
        <v>896</v>
      </c>
      <c r="K129" s="266" t="s">
        <v>162</v>
      </c>
      <c r="L129" s="266" t="s">
        <v>897</v>
      </c>
      <c r="M129" s="266" t="s">
        <v>898</v>
      </c>
      <c r="N129" s="266" t="s">
        <v>899</v>
      </c>
      <c r="O129" s="266" t="s">
        <v>481</v>
      </c>
      <c r="P129" s="56" t="s">
        <v>148</v>
      </c>
      <c r="Q129" s="266" t="s">
        <v>86</v>
      </c>
      <c r="R129" s="207" t="s">
        <v>900</v>
      </c>
      <c r="S129" s="145">
        <v>185927.78</v>
      </c>
      <c r="T129" s="229" t="s">
        <v>529</v>
      </c>
      <c r="U129" s="229"/>
      <c r="V129" s="229"/>
      <c r="W129" s="229"/>
      <c r="X129" s="229"/>
      <c r="Y129" s="229"/>
      <c r="AB129" t="s">
        <v>171</v>
      </c>
    </row>
    <row r="130" spans="1:29" ht="16.5" customHeight="1">
      <c r="A130" s="101" t="s">
        <v>889</v>
      </c>
      <c r="B130" s="101" t="s">
        <v>890</v>
      </c>
      <c r="C130" s="101" t="s">
        <v>30</v>
      </c>
      <c r="D130" s="101" t="s">
        <v>891</v>
      </c>
      <c r="E130" s="101" t="s">
        <v>892</v>
      </c>
      <c r="F130" s="101" t="s">
        <v>893</v>
      </c>
      <c r="G130" s="101" t="s">
        <v>894</v>
      </c>
      <c r="H130" s="264" t="s">
        <v>58</v>
      </c>
      <c r="I130" s="265" t="s">
        <v>895</v>
      </c>
      <c r="J130" s="265" t="s">
        <v>896</v>
      </c>
      <c r="K130" s="266" t="s">
        <v>162</v>
      </c>
      <c r="L130" s="266" t="s">
        <v>897</v>
      </c>
      <c r="M130" s="266" t="s">
        <v>901</v>
      </c>
      <c r="N130" s="266" t="s">
        <v>899</v>
      </c>
      <c r="O130" s="266" t="s">
        <v>481</v>
      </c>
      <c r="P130" s="56" t="s">
        <v>148</v>
      </c>
      <c r="Q130" s="266" t="s">
        <v>86</v>
      </c>
      <c r="R130" s="163" t="s">
        <v>902</v>
      </c>
      <c r="S130" s="336">
        <v>127506.17</v>
      </c>
      <c r="T130" s="65" t="s">
        <v>529</v>
      </c>
      <c r="U130" s="224"/>
      <c r="V130" s="224"/>
      <c r="W130" s="224"/>
      <c r="X130" s="224"/>
      <c r="Y130" s="224"/>
      <c r="Z130" s="13"/>
      <c r="AA130" s="13"/>
      <c r="AB130" s="13" t="s">
        <v>171</v>
      </c>
      <c r="AC130" s="13"/>
    </row>
    <row r="131" spans="1:29">
      <c r="A131" s="101" t="s">
        <v>889</v>
      </c>
      <c r="B131" s="101" t="s">
        <v>890</v>
      </c>
      <c r="C131" s="101" t="s">
        <v>30</v>
      </c>
      <c r="D131" s="101" t="s">
        <v>891</v>
      </c>
      <c r="E131" s="101" t="s">
        <v>892</v>
      </c>
      <c r="F131" s="101" t="s">
        <v>893</v>
      </c>
      <c r="G131" s="101" t="s">
        <v>894</v>
      </c>
      <c r="H131" s="264" t="s">
        <v>58</v>
      </c>
      <c r="I131" s="265" t="s">
        <v>895</v>
      </c>
      <c r="J131" s="265" t="s">
        <v>896</v>
      </c>
      <c r="K131" s="266" t="s">
        <v>162</v>
      </c>
      <c r="L131" s="266" t="s">
        <v>897</v>
      </c>
      <c r="M131" s="266" t="s">
        <v>903</v>
      </c>
      <c r="N131" s="266" t="s">
        <v>899</v>
      </c>
      <c r="O131" s="266" t="s">
        <v>481</v>
      </c>
      <c r="P131" s="56" t="s">
        <v>148</v>
      </c>
      <c r="Q131" s="266" t="s">
        <v>86</v>
      </c>
      <c r="R131" s="225" t="s">
        <v>904</v>
      </c>
      <c r="S131" s="226">
        <v>52.7</v>
      </c>
      <c r="T131" s="46" t="s">
        <v>529</v>
      </c>
      <c r="U131" s="229"/>
      <c r="V131" s="229"/>
      <c r="W131" s="229"/>
      <c r="X131" s="229"/>
      <c r="Y131" s="229"/>
      <c r="Z131" t="s">
        <v>68</v>
      </c>
      <c r="AB131" t="s">
        <v>171</v>
      </c>
    </row>
    <row r="132" spans="1:29">
      <c r="A132" s="101" t="s">
        <v>889</v>
      </c>
      <c r="B132" s="101" t="s">
        <v>890</v>
      </c>
      <c r="C132" s="101" t="s">
        <v>30</v>
      </c>
      <c r="D132" s="101" t="s">
        <v>891</v>
      </c>
      <c r="E132" s="101" t="s">
        <v>892</v>
      </c>
      <c r="F132" s="101" t="s">
        <v>893</v>
      </c>
      <c r="G132" s="101" t="s">
        <v>894</v>
      </c>
      <c r="H132" s="245" t="s">
        <v>35</v>
      </c>
      <c r="I132" s="229" t="s">
        <v>905</v>
      </c>
      <c r="J132" s="229" t="s">
        <v>906</v>
      </c>
      <c r="K132" s="225" t="s">
        <v>162</v>
      </c>
      <c r="L132" s="225" t="s">
        <v>907</v>
      </c>
      <c r="M132" s="225" t="s">
        <v>908</v>
      </c>
      <c r="N132" s="225" t="s">
        <v>899</v>
      </c>
      <c r="O132" s="225" t="s">
        <v>481</v>
      </c>
      <c r="P132" s="56" t="s">
        <v>148</v>
      </c>
      <c r="Q132" s="266" t="s">
        <v>86</v>
      </c>
      <c r="R132" s="225" t="s">
        <v>909</v>
      </c>
      <c r="S132" s="173">
        <v>11182</v>
      </c>
      <c r="T132" s="72" t="s">
        <v>529</v>
      </c>
      <c r="U132" s="72" t="s">
        <v>910</v>
      </c>
      <c r="V132" s="72">
        <v>6</v>
      </c>
      <c r="W132" s="219" t="s">
        <v>911</v>
      </c>
      <c r="X132" s="72">
        <v>6</v>
      </c>
      <c r="Y132" s="229"/>
      <c r="Z132" t="s">
        <v>68</v>
      </c>
      <c r="AA132" t="s">
        <v>47</v>
      </c>
      <c r="AB132" t="s">
        <v>171</v>
      </c>
    </row>
    <row r="133" spans="1:29" ht="30">
      <c r="A133" s="101" t="s">
        <v>889</v>
      </c>
      <c r="B133" s="101" t="s">
        <v>890</v>
      </c>
      <c r="C133" s="101" t="s">
        <v>30</v>
      </c>
      <c r="D133" s="101" t="s">
        <v>891</v>
      </c>
      <c r="E133" s="101" t="s">
        <v>892</v>
      </c>
      <c r="F133" s="101" t="s">
        <v>893</v>
      </c>
      <c r="G133" s="101" t="s">
        <v>894</v>
      </c>
      <c r="H133" s="245" t="s">
        <v>35</v>
      </c>
      <c r="I133" s="229" t="s">
        <v>905</v>
      </c>
      <c r="J133" s="229" t="s">
        <v>906</v>
      </c>
      <c r="K133" s="225" t="s">
        <v>162</v>
      </c>
      <c r="L133" s="225" t="s">
        <v>907</v>
      </c>
      <c r="M133" s="225" t="s">
        <v>912</v>
      </c>
      <c r="N133" s="225" t="s">
        <v>899</v>
      </c>
      <c r="O133" s="225" t="s">
        <v>481</v>
      </c>
      <c r="P133" s="56" t="s">
        <v>148</v>
      </c>
      <c r="Q133" s="266" t="s">
        <v>86</v>
      </c>
      <c r="R133" s="225" t="s">
        <v>913</v>
      </c>
      <c r="S133" s="30">
        <v>4.5</v>
      </c>
      <c r="T133" s="72" t="s">
        <v>914</v>
      </c>
      <c r="U133" s="72" t="s">
        <v>915</v>
      </c>
      <c r="V133" s="72">
        <v>6</v>
      </c>
      <c r="W133" s="219" t="s">
        <v>916</v>
      </c>
      <c r="X133" s="72">
        <v>6</v>
      </c>
      <c r="Y133" s="229"/>
      <c r="Z133" t="s">
        <v>68</v>
      </c>
      <c r="AA133" t="s">
        <v>47</v>
      </c>
      <c r="AB133" t="s">
        <v>171</v>
      </c>
    </row>
    <row r="134" spans="1:29" ht="21.75" customHeight="1">
      <c r="A134" s="101" t="s">
        <v>889</v>
      </c>
      <c r="B134" s="101" t="s">
        <v>890</v>
      </c>
      <c r="C134" s="101" t="s">
        <v>30</v>
      </c>
      <c r="D134" s="101" t="s">
        <v>891</v>
      </c>
      <c r="E134" s="101" t="s">
        <v>892</v>
      </c>
      <c r="F134" s="101" t="s">
        <v>893</v>
      </c>
      <c r="G134" s="101" t="s">
        <v>894</v>
      </c>
      <c r="H134" s="245" t="s">
        <v>35</v>
      </c>
      <c r="I134" s="229" t="s">
        <v>905</v>
      </c>
      <c r="J134" s="229" t="s">
        <v>906</v>
      </c>
      <c r="K134" s="225" t="s">
        <v>162</v>
      </c>
      <c r="L134" s="225" t="s">
        <v>907</v>
      </c>
      <c r="M134" s="225" t="s">
        <v>917</v>
      </c>
      <c r="N134" s="225" t="s">
        <v>899</v>
      </c>
      <c r="O134" s="225" t="s">
        <v>481</v>
      </c>
      <c r="P134" s="56" t="s">
        <v>148</v>
      </c>
      <c r="Q134" s="266" t="s">
        <v>86</v>
      </c>
      <c r="R134" s="225" t="s">
        <v>918</v>
      </c>
      <c r="S134" s="173">
        <v>2469</v>
      </c>
      <c r="T134" s="72" t="s">
        <v>529</v>
      </c>
      <c r="U134" s="72" t="s">
        <v>919</v>
      </c>
      <c r="V134" s="72"/>
      <c r="W134" s="220" t="s">
        <v>920</v>
      </c>
      <c r="X134" s="72"/>
      <c r="Y134" s="229"/>
      <c r="Z134" t="s">
        <v>68</v>
      </c>
      <c r="AB134" t="s">
        <v>171</v>
      </c>
    </row>
    <row r="135" spans="1:29" ht="21.75" customHeight="1">
      <c r="A135" s="101" t="s">
        <v>889</v>
      </c>
      <c r="B135" s="101" t="s">
        <v>890</v>
      </c>
      <c r="C135" s="101" t="s">
        <v>30</v>
      </c>
      <c r="D135" s="101" t="s">
        <v>891</v>
      </c>
      <c r="E135" s="101" t="s">
        <v>892</v>
      </c>
      <c r="F135" s="101" t="s">
        <v>893</v>
      </c>
      <c r="G135" s="101" t="s">
        <v>894</v>
      </c>
      <c r="H135" s="65" t="s">
        <v>35</v>
      </c>
      <c r="I135" s="65" t="s">
        <v>905</v>
      </c>
      <c r="J135" s="229" t="s">
        <v>906</v>
      </c>
      <c r="K135" s="124" t="s">
        <v>162</v>
      </c>
      <c r="L135" s="124" t="s">
        <v>907</v>
      </c>
      <c r="M135" s="124" t="s">
        <v>917</v>
      </c>
      <c r="N135" s="225" t="s">
        <v>899</v>
      </c>
      <c r="O135" s="225" t="s">
        <v>481</v>
      </c>
      <c r="P135" s="91" t="s">
        <v>148</v>
      </c>
      <c r="Q135" s="266" t="s">
        <v>86</v>
      </c>
      <c r="R135" s="124" t="s">
        <v>921</v>
      </c>
      <c r="S135" s="199">
        <v>338</v>
      </c>
      <c r="T135" s="65" t="s">
        <v>529</v>
      </c>
      <c r="U135" s="65" t="s">
        <v>922</v>
      </c>
      <c r="V135" s="65"/>
      <c r="W135" s="120" t="s">
        <v>923</v>
      </c>
      <c r="X135" s="65"/>
      <c r="Y135" s="65"/>
      <c r="Z135" s="13"/>
      <c r="AA135" s="13"/>
      <c r="AB135" s="13"/>
      <c r="AC135" s="13"/>
    </row>
    <row r="136" spans="1:29" ht="35.25" customHeight="1">
      <c r="A136" s="101" t="s">
        <v>889</v>
      </c>
      <c r="B136" s="101" t="s">
        <v>890</v>
      </c>
      <c r="C136" s="101" t="s">
        <v>30</v>
      </c>
      <c r="D136" s="101" t="s">
        <v>891</v>
      </c>
      <c r="E136" s="101" t="s">
        <v>892</v>
      </c>
      <c r="F136" s="101" t="s">
        <v>893</v>
      </c>
      <c r="G136" s="101" t="s">
        <v>894</v>
      </c>
      <c r="H136" s="245" t="s">
        <v>35</v>
      </c>
      <c r="I136" s="229" t="s">
        <v>924</v>
      </c>
      <c r="J136" s="229" t="s">
        <v>925</v>
      </c>
      <c r="K136" s="225" t="s">
        <v>162</v>
      </c>
      <c r="L136" s="225" t="s">
        <v>926</v>
      </c>
      <c r="M136" s="225" t="s">
        <v>927</v>
      </c>
      <c r="N136" s="225" t="s">
        <v>928</v>
      </c>
      <c r="O136" s="225" t="s">
        <v>481</v>
      </c>
      <c r="P136" s="225" t="s">
        <v>148</v>
      </c>
      <c r="Q136" s="266" t="s">
        <v>86</v>
      </c>
      <c r="R136" s="225" t="s">
        <v>929</v>
      </c>
      <c r="S136" s="337">
        <v>23316</v>
      </c>
      <c r="T136" s="229" t="s">
        <v>529</v>
      </c>
      <c r="U136" s="229"/>
      <c r="V136" s="229"/>
      <c r="W136" s="229"/>
      <c r="X136" s="229"/>
      <c r="Y136" s="229"/>
      <c r="AB136" t="s">
        <v>171</v>
      </c>
    </row>
    <row r="137" spans="1:29" ht="14.45" customHeight="1">
      <c r="A137" s="101" t="s">
        <v>889</v>
      </c>
      <c r="B137" s="101" t="s">
        <v>890</v>
      </c>
      <c r="C137" s="101" t="s">
        <v>30</v>
      </c>
      <c r="D137" s="101" t="s">
        <v>891</v>
      </c>
      <c r="E137" s="101" t="s">
        <v>892</v>
      </c>
      <c r="F137" s="101" t="s">
        <v>893</v>
      </c>
      <c r="G137" s="101" t="s">
        <v>894</v>
      </c>
      <c r="H137" s="245" t="s">
        <v>35</v>
      </c>
      <c r="I137" s="229" t="s">
        <v>924</v>
      </c>
      <c r="J137" s="229" t="s">
        <v>925</v>
      </c>
      <c r="K137" s="225" t="s">
        <v>162</v>
      </c>
      <c r="L137" s="225" t="s">
        <v>926</v>
      </c>
      <c r="M137" s="225" t="s">
        <v>927</v>
      </c>
      <c r="N137" s="225" t="s">
        <v>928</v>
      </c>
      <c r="O137" s="225" t="s">
        <v>481</v>
      </c>
      <c r="P137" s="225" t="s">
        <v>148</v>
      </c>
      <c r="Q137" s="266" t="s">
        <v>86</v>
      </c>
      <c r="R137" s="225" t="s">
        <v>930</v>
      </c>
      <c r="S137" s="226">
        <v>4.17</v>
      </c>
      <c r="T137" s="229" t="s">
        <v>529</v>
      </c>
      <c r="U137" s="229" t="s">
        <v>931</v>
      </c>
      <c r="V137" s="229"/>
      <c r="W137" s="229"/>
      <c r="X137" s="229"/>
      <c r="Y137" s="229"/>
      <c r="Z137" t="s">
        <v>68</v>
      </c>
      <c r="AB137" t="s">
        <v>171</v>
      </c>
    </row>
    <row r="138" spans="1:29" ht="14.45" customHeight="1">
      <c r="A138" s="101" t="s">
        <v>889</v>
      </c>
      <c r="B138" s="101" t="s">
        <v>890</v>
      </c>
      <c r="C138" s="101" t="s">
        <v>30</v>
      </c>
      <c r="D138" s="101" t="s">
        <v>891</v>
      </c>
      <c r="E138" s="101" t="s">
        <v>892</v>
      </c>
      <c r="F138" s="101" t="s">
        <v>893</v>
      </c>
      <c r="G138" s="101" t="s">
        <v>894</v>
      </c>
      <c r="H138" s="245" t="s">
        <v>35</v>
      </c>
      <c r="I138" s="229" t="s">
        <v>924</v>
      </c>
      <c r="J138" s="229" t="s">
        <v>925</v>
      </c>
      <c r="K138" s="225" t="s">
        <v>162</v>
      </c>
      <c r="L138" s="225" t="s">
        <v>926</v>
      </c>
      <c r="M138" s="225" t="s">
        <v>927</v>
      </c>
      <c r="N138" s="225" t="s">
        <v>928</v>
      </c>
      <c r="O138" s="225" t="s">
        <v>481</v>
      </c>
      <c r="P138" s="225" t="s">
        <v>148</v>
      </c>
      <c r="Q138" s="266" t="s">
        <v>86</v>
      </c>
      <c r="R138" s="225" t="s">
        <v>932</v>
      </c>
      <c r="S138" s="211">
        <v>26.7</v>
      </c>
      <c r="T138" s="229" t="s">
        <v>529</v>
      </c>
      <c r="U138" s="229" t="s">
        <v>933</v>
      </c>
      <c r="V138" s="229"/>
      <c r="W138" s="229"/>
      <c r="X138" s="229"/>
      <c r="Y138" s="229"/>
      <c r="Z138" t="s">
        <v>68</v>
      </c>
      <c r="AB138" t="s">
        <v>171</v>
      </c>
    </row>
    <row r="139" spans="1:29" ht="14.45" customHeight="1">
      <c r="A139" s="101" t="s">
        <v>889</v>
      </c>
      <c r="B139" s="101" t="s">
        <v>890</v>
      </c>
      <c r="C139" s="101" t="s">
        <v>30</v>
      </c>
      <c r="D139" s="101" t="s">
        <v>891</v>
      </c>
      <c r="E139" s="101" t="s">
        <v>892</v>
      </c>
      <c r="F139" s="101" t="s">
        <v>893</v>
      </c>
      <c r="G139" s="101" t="s">
        <v>894</v>
      </c>
      <c r="H139" s="245" t="s">
        <v>58</v>
      </c>
      <c r="I139" s="229" t="s">
        <v>934</v>
      </c>
      <c r="J139" s="229" t="s">
        <v>935</v>
      </c>
      <c r="K139" s="225" t="s">
        <v>162</v>
      </c>
      <c r="L139" s="225" t="s">
        <v>936</v>
      </c>
      <c r="M139" s="225" t="s">
        <v>937</v>
      </c>
      <c r="N139" s="225" t="s">
        <v>928</v>
      </c>
      <c r="O139" s="225" t="s">
        <v>481</v>
      </c>
      <c r="P139" s="225" t="s">
        <v>148</v>
      </c>
      <c r="Q139" s="266" t="s">
        <v>86</v>
      </c>
      <c r="R139" s="231" t="s">
        <v>938</v>
      </c>
      <c r="S139" s="227">
        <v>3</v>
      </c>
      <c r="T139" s="224" t="s">
        <v>939</v>
      </c>
      <c r="U139" s="224" t="s">
        <v>940</v>
      </c>
      <c r="V139" s="224"/>
      <c r="W139" s="224" t="s">
        <v>941</v>
      </c>
      <c r="X139" s="224"/>
      <c r="Y139" s="224"/>
      <c r="Z139" s="13" t="s">
        <v>68</v>
      </c>
      <c r="AA139" s="13" t="s">
        <v>47</v>
      </c>
      <c r="AB139" s="13" t="s">
        <v>171</v>
      </c>
      <c r="AC139" s="13"/>
    </row>
    <row r="140" spans="1:29" ht="14.45" customHeight="1">
      <c r="A140" s="101" t="s">
        <v>889</v>
      </c>
      <c r="B140" s="101" t="s">
        <v>890</v>
      </c>
      <c r="C140" s="101" t="s">
        <v>30</v>
      </c>
      <c r="D140" s="101" t="s">
        <v>891</v>
      </c>
      <c r="E140" s="101" t="s">
        <v>892</v>
      </c>
      <c r="F140" s="101" t="s">
        <v>893</v>
      </c>
      <c r="G140" s="101" t="s">
        <v>894</v>
      </c>
      <c r="H140" s="245" t="s">
        <v>58</v>
      </c>
      <c r="I140" s="229" t="s">
        <v>934</v>
      </c>
      <c r="J140" s="168" t="s">
        <v>935</v>
      </c>
      <c r="K140" s="225" t="s">
        <v>162</v>
      </c>
      <c r="L140" s="225" t="s">
        <v>936</v>
      </c>
      <c r="M140" s="225" t="s">
        <v>937</v>
      </c>
      <c r="N140" s="225" t="s">
        <v>928</v>
      </c>
      <c r="O140" s="225" t="s">
        <v>481</v>
      </c>
      <c r="P140" s="225" t="s">
        <v>148</v>
      </c>
      <c r="Q140" s="266" t="s">
        <v>86</v>
      </c>
      <c r="R140" s="225" t="s">
        <v>942</v>
      </c>
      <c r="S140" s="226">
        <v>3426</v>
      </c>
      <c r="T140" s="229" t="s">
        <v>943</v>
      </c>
      <c r="U140" s="229" t="s">
        <v>944</v>
      </c>
      <c r="V140" s="229"/>
      <c r="W140" s="229" t="s">
        <v>945</v>
      </c>
      <c r="X140" s="229"/>
      <c r="Y140" s="229"/>
      <c r="Z140" t="s">
        <v>68</v>
      </c>
      <c r="AA140" t="s">
        <v>47</v>
      </c>
      <c r="AB140" t="s">
        <v>171</v>
      </c>
    </row>
    <row r="141" spans="1:29" ht="14.45" customHeight="1">
      <c r="A141" s="101" t="s">
        <v>889</v>
      </c>
      <c r="B141" s="101" t="s">
        <v>890</v>
      </c>
      <c r="C141" s="101" t="s">
        <v>30</v>
      </c>
      <c r="D141" s="101" t="s">
        <v>891</v>
      </c>
      <c r="E141" s="101" t="s">
        <v>892</v>
      </c>
      <c r="F141" s="101" t="s">
        <v>893</v>
      </c>
      <c r="G141" s="101" t="s">
        <v>894</v>
      </c>
      <c r="H141" s="245" t="s">
        <v>58</v>
      </c>
      <c r="I141" s="229" t="s">
        <v>934</v>
      </c>
      <c r="J141" s="168" t="s">
        <v>935</v>
      </c>
      <c r="K141" s="225" t="s">
        <v>162</v>
      </c>
      <c r="L141" s="225" t="s">
        <v>936</v>
      </c>
      <c r="M141" s="225" t="s">
        <v>937</v>
      </c>
      <c r="N141" s="225" t="s">
        <v>928</v>
      </c>
      <c r="O141" s="225" t="s">
        <v>481</v>
      </c>
      <c r="P141" s="225" t="s">
        <v>148</v>
      </c>
      <c r="Q141" s="266" t="s">
        <v>86</v>
      </c>
      <c r="R141" s="225" t="s">
        <v>946</v>
      </c>
      <c r="S141" s="226">
        <v>1142</v>
      </c>
      <c r="T141" s="229" t="s">
        <v>943</v>
      </c>
      <c r="U141" s="229"/>
      <c r="V141" s="229"/>
      <c r="W141" s="229"/>
      <c r="X141" s="229"/>
      <c r="Y141" s="229"/>
      <c r="Z141" t="s">
        <v>68</v>
      </c>
      <c r="AA141" t="s">
        <v>47</v>
      </c>
      <c r="AB141" t="s">
        <v>171</v>
      </c>
    </row>
    <row r="142" spans="1:29" ht="14.45" customHeight="1">
      <c r="A142" s="101" t="s">
        <v>889</v>
      </c>
      <c r="B142" s="101" t="s">
        <v>890</v>
      </c>
      <c r="C142" s="101" t="s">
        <v>30</v>
      </c>
      <c r="D142" s="101" t="s">
        <v>891</v>
      </c>
      <c r="E142" s="101" t="s">
        <v>892</v>
      </c>
      <c r="F142" s="101" t="s">
        <v>893</v>
      </c>
      <c r="G142" s="101" t="s">
        <v>894</v>
      </c>
      <c r="H142" s="245" t="s">
        <v>58</v>
      </c>
      <c r="I142" s="229" t="s">
        <v>947</v>
      </c>
      <c r="J142" s="229" t="s">
        <v>948</v>
      </c>
      <c r="K142" s="225" t="s">
        <v>198</v>
      </c>
      <c r="L142" s="225" t="s">
        <v>949</v>
      </c>
      <c r="M142" s="225" t="s">
        <v>950</v>
      </c>
      <c r="N142" s="225" t="s">
        <v>951</v>
      </c>
      <c r="O142" s="225" t="s">
        <v>481</v>
      </c>
      <c r="P142" s="225" t="s">
        <v>952</v>
      </c>
      <c r="Q142" s="225" t="s">
        <v>86</v>
      </c>
      <c r="R142" s="231" t="s">
        <v>953</v>
      </c>
      <c r="S142" s="275">
        <v>0.59</v>
      </c>
      <c r="T142" s="224" t="s">
        <v>954</v>
      </c>
      <c r="U142" s="224">
        <v>14280</v>
      </c>
      <c r="V142" s="224">
        <v>24204</v>
      </c>
      <c r="W142" s="224"/>
      <c r="X142" s="224"/>
      <c r="Y142" s="224"/>
      <c r="Z142" s="13" t="s">
        <v>68</v>
      </c>
      <c r="AA142" s="13" t="s">
        <v>47</v>
      </c>
      <c r="AB142" s="13" t="s">
        <v>48</v>
      </c>
      <c r="AC142" s="13"/>
    </row>
    <row r="143" spans="1:29" ht="14.45" customHeight="1">
      <c r="A143" s="101" t="s">
        <v>889</v>
      </c>
      <c r="B143" s="101" t="s">
        <v>890</v>
      </c>
      <c r="C143" s="101" t="s">
        <v>30</v>
      </c>
      <c r="D143" s="101" t="s">
        <v>891</v>
      </c>
      <c r="E143" s="101" t="s">
        <v>892</v>
      </c>
      <c r="F143" s="101" t="s">
        <v>893</v>
      </c>
      <c r="G143" s="101" t="s">
        <v>894</v>
      </c>
      <c r="H143" s="245" t="s">
        <v>58</v>
      </c>
      <c r="I143" s="229" t="s">
        <v>947</v>
      </c>
      <c r="J143" s="229" t="s">
        <v>948</v>
      </c>
      <c r="K143" s="225" t="s">
        <v>198</v>
      </c>
      <c r="L143" s="225" t="s">
        <v>949</v>
      </c>
      <c r="M143" s="225" t="s">
        <v>950</v>
      </c>
      <c r="N143" s="225" t="s">
        <v>951</v>
      </c>
      <c r="O143" s="225" t="s">
        <v>481</v>
      </c>
      <c r="P143" s="225" t="s">
        <v>952</v>
      </c>
      <c r="Q143" s="225" t="s">
        <v>86</v>
      </c>
      <c r="R143" s="225" t="s">
        <v>955</v>
      </c>
      <c r="S143" s="285">
        <v>0.71</v>
      </c>
      <c r="T143" s="229" t="s">
        <v>956</v>
      </c>
      <c r="U143" s="229">
        <v>2697</v>
      </c>
      <c r="V143" s="229">
        <v>3798</v>
      </c>
      <c r="W143" s="229"/>
      <c r="X143" s="229"/>
      <c r="Y143" s="229"/>
      <c r="Z143" t="s">
        <v>68</v>
      </c>
      <c r="AA143" t="s">
        <v>47</v>
      </c>
      <c r="AB143" t="s">
        <v>48</v>
      </c>
    </row>
    <row r="144" spans="1:29" ht="14.45" customHeight="1">
      <c r="A144" s="101" t="s">
        <v>889</v>
      </c>
      <c r="B144" s="101" t="s">
        <v>890</v>
      </c>
      <c r="C144" s="101" t="s">
        <v>30</v>
      </c>
      <c r="D144" s="101" t="s">
        <v>891</v>
      </c>
      <c r="E144" s="101" t="s">
        <v>892</v>
      </c>
      <c r="F144" s="101" t="s">
        <v>893</v>
      </c>
      <c r="G144" s="101" t="s">
        <v>894</v>
      </c>
      <c r="H144" s="245" t="s">
        <v>58</v>
      </c>
      <c r="I144" s="229" t="s">
        <v>947</v>
      </c>
      <c r="J144" s="229" t="s">
        <v>948</v>
      </c>
      <c r="K144" s="225" t="s">
        <v>198</v>
      </c>
      <c r="L144" s="225" t="s">
        <v>949</v>
      </c>
      <c r="M144" s="225" t="s">
        <v>950</v>
      </c>
      <c r="N144" s="225" t="s">
        <v>951</v>
      </c>
      <c r="O144" s="225" t="s">
        <v>481</v>
      </c>
      <c r="P144" s="225" t="s">
        <v>952</v>
      </c>
      <c r="Q144" s="225" t="s">
        <v>86</v>
      </c>
      <c r="R144" s="225" t="s">
        <v>957</v>
      </c>
      <c r="S144" s="285">
        <v>0.67</v>
      </c>
      <c r="T144" s="229" t="s">
        <v>958</v>
      </c>
      <c r="U144" s="229">
        <v>1435</v>
      </c>
      <c r="V144" s="229">
        <v>2144</v>
      </c>
      <c r="W144" s="229"/>
      <c r="X144" s="229"/>
      <c r="Y144" s="229"/>
      <c r="Z144" t="s">
        <v>68</v>
      </c>
      <c r="AA144" t="s">
        <v>47</v>
      </c>
      <c r="AB144" t="s">
        <v>48</v>
      </c>
    </row>
    <row r="145" spans="1:29" ht="14.45" customHeight="1">
      <c r="A145" s="101" t="s">
        <v>889</v>
      </c>
      <c r="B145" s="101" t="s">
        <v>890</v>
      </c>
      <c r="C145" s="101" t="s">
        <v>30</v>
      </c>
      <c r="D145" s="101" t="s">
        <v>891</v>
      </c>
      <c r="E145" s="101" t="s">
        <v>892</v>
      </c>
      <c r="F145" s="101" t="s">
        <v>893</v>
      </c>
      <c r="G145" s="101" t="s">
        <v>894</v>
      </c>
      <c r="H145" s="245" t="s">
        <v>58</v>
      </c>
      <c r="I145" s="229" t="s">
        <v>947</v>
      </c>
      <c r="J145" s="229" t="s">
        <v>948</v>
      </c>
      <c r="K145" s="225" t="s">
        <v>198</v>
      </c>
      <c r="L145" s="225" t="s">
        <v>949</v>
      </c>
      <c r="M145" s="225" t="s">
        <v>950</v>
      </c>
      <c r="N145" s="225" t="s">
        <v>951</v>
      </c>
      <c r="O145" s="225" t="s">
        <v>481</v>
      </c>
      <c r="P145" s="225" t="s">
        <v>952</v>
      </c>
      <c r="Q145" s="225" t="s">
        <v>86</v>
      </c>
      <c r="R145" s="225" t="s">
        <v>959</v>
      </c>
      <c r="S145" s="285">
        <v>0.83</v>
      </c>
      <c r="T145" s="229" t="s">
        <v>960</v>
      </c>
      <c r="U145" s="229">
        <v>1185</v>
      </c>
      <c r="V145" s="229">
        <v>1427</v>
      </c>
      <c r="W145" s="229"/>
      <c r="X145" s="229"/>
      <c r="Y145" s="229"/>
      <c r="Z145" t="s">
        <v>68</v>
      </c>
      <c r="AA145" t="s">
        <v>47</v>
      </c>
      <c r="AB145" t="s">
        <v>48</v>
      </c>
    </row>
    <row r="146" spans="1:29" ht="14.45" customHeight="1">
      <c r="A146" s="101" t="s">
        <v>889</v>
      </c>
      <c r="B146" s="101" t="s">
        <v>890</v>
      </c>
      <c r="C146" s="101" t="s">
        <v>30</v>
      </c>
      <c r="D146" s="101" t="s">
        <v>891</v>
      </c>
      <c r="E146" s="101" t="s">
        <v>892</v>
      </c>
      <c r="F146" s="101" t="s">
        <v>893</v>
      </c>
      <c r="G146" s="101" t="s">
        <v>894</v>
      </c>
      <c r="H146" s="264" t="s">
        <v>58</v>
      </c>
      <c r="I146" s="265" t="s">
        <v>961</v>
      </c>
      <c r="J146" s="144" t="s">
        <v>962</v>
      </c>
      <c r="K146" s="266" t="s">
        <v>38</v>
      </c>
      <c r="L146" s="266" t="s">
        <v>1306</v>
      </c>
      <c r="M146" s="266" t="s">
        <v>963</v>
      </c>
      <c r="N146" s="266" t="s">
        <v>964</v>
      </c>
      <c r="O146" s="266" t="s">
        <v>481</v>
      </c>
      <c r="P146" s="266" t="s">
        <v>148</v>
      </c>
      <c r="Q146" s="266" t="s">
        <v>793</v>
      </c>
      <c r="R146" s="266" t="s">
        <v>965</v>
      </c>
      <c r="S146" s="338">
        <v>0.24</v>
      </c>
      <c r="T146" s="265">
        <v>5425</v>
      </c>
      <c r="U146" s="265">
        <v>22605</v>
      </c>
      <c r="V146" s="265"/>
      <c r="W146" s="265"/>
      <c r="X146" s="265"/>
      <c r="Y146" s="265"/>
      <c r="Z146" s="15" t="s">
        <v>68</v>
      </c>
      <c r="AA146" s="15" t="s">
        <v>47</v>
      </c>
      <c r="AB146" s="15" t="s">
        <v>48</v>
      </c>
      <c r="AC146" s="15"/>
    </row>
    <row r="147" spans="1:29" ht="14.45" customHeight="1">
      <c r="A147" s="101" t="s">
        <v>889</v>
      </c>
      <c r="B147" s="101" t="s">
        <v>890</v>
      </c>
      <c r="C147" s="101" t="s">
        <v>30</v>
      </c>
      <c r="D147" s="101" t="s">
        <v>891</v>
      </c>
      <c r="E147" s="101" t="s">
        <v>892</v>
      </c>
      <c r="F147" s="101" t="s">
        <v>893</v>
      </c>
      <c r="G147" s="101" t="s">
        <v>894</v>
      </c>
      <c r="H147" s="264" t="s">
        <v>58</v>
      </c>
      <c r="I147" s="265" t="s">
        <v>961</v>
      </c>
      <c r="J147" s="144" t="s">
        <v>962</v>
      </c>
      <c r="K147" s="266" t="s">
        <v>38</v>
      </c>
      <c r="L147" s="266" t="s">
        <v>1305</v>
      </c>
      <c r="M147" s="266" t="s">
        <v>963</v>
      </c>
      <c r="N147" s="266" t="s">
        <v>964</v>
      </c>
      <c r="O147" s="266" t="s">
        <v>481</v>
      </c>
      <c r="P147" s="266" t="s">
        <v>148</v>
      </c>
      <c r="Q147" s="266" t="s">
        <v>793</v>
      </c>
      <c r="R147" s="225" t="s">
        <v>966</v>
      </c>
      <c r="S147" s="285"/>
      <c r="T147" s="229"/>
      <c r="U147" s="229"/>
      <c r="V147" s="229"/>
      <c r="W147" s="229"/>
      <c r="X147" s="229"/>
      <c r="Y147" s="270" t="s">
        <v>967</v>
      </c>
      <c r="Z147" t="s">
        <v>68</v>
      </c>
      <c r="AA147" t="s">
        <v>47</v>
      </c>
      <c r="AB147" t="s">
        <v>48</v>
      </c>
    </row>
    <row r="148" spans="1:29" ht="14.45" customHeight="1">
      <c r="A148" s="101" t="s">
        <v>889</v>
      </c>
      <c r="B148" s="101" t="s">
        <v>890</v>
      </c>
      <c r="C148" s="101" t="s">
        <v>30</v>
      </c>
      <c r="D148" s="101" t="s">
        <v>891</v>
      </c>
      <c r="E148" s="101" t="s">
        <v>892</v>
      </c>
      <c r="F148" s="101" t="s">
        <v>893</v>
      </c>
      <c r="G148" s="101" t="s">
        <v>894</v>
      </c>
      <c r="H148" s="264" t="s">
        <v>58</v>
      </c>
      <c r="I148" s="265" t="s">
        <v>961</v>
      </c>
      <c r="J148" s="144" t="s">
        <v>962</v>
      </c>
      <c r="K148" s="266" t="s">
        <v>38</v>
      </c>
      <c r="L148" s="266" t="s">
        <v>1305</v>
      </c>
      <c r="M148" s="266" t="s">
        <v>963</v>
      </c>
      <c r="N148" s="266" t="s">
        <v>964</v>
      </c>
      <c r="O148" s="266" t="s">
        <v>481</v>
      </c>
      <c r="P148" s="266" t="s">
        <v>148</v>
      </c>
      <c r="Q148" s="266" t="s">
        <v>793</v>
      </c>
      <c r="R148" s="231" t="s">
        <v>968</v>
      </c>
      <c r="S148" s="227"/>
      <c r="T148" s="224"/>
      <c r="U148" s="224"/>
      <c r="V148" s="224"/>
      <c r="W148" s="224"/>
      <c r="X148" s="224"/>
      <c r="Y148" s="335" t="s">
        <v>969</v>
      </c>
      <c r="Z148" s="13" t="s">
        <v>68</v>
      </c>
      <c r="AA148" s="13" t="s">
        <v>47</v>
      </c>
      <c r="AB148" s="13" t="s">
        <v>48</v>
      </c>
      <c r="AC148" s="13"/>
    </row>
    <row r="149" spans="1:29" ht="14.45" customHeight="1">
      <c r="A149" s="101" t="s">
        <v>889</v>
      </c>
      <c r="B149" s="101" t="s">
        <v>890</v>
      </c>
      <c r="C149" s="101" t="s">
        <v>30</v>
      </c>
      <c r="D149" s="101" t="s">
        <v>891</v>
      </c>
      <c r="E149" s="101" t="s">
        <v>892</v>
      </c>
      <c r="F149" s="101" t="s">
        <v>893</v>
      </c>
      <c r="G149" s="101" t="s">
        <v>894</v>
      </c>
      <c r="H149" s="245" t="s">
        <v>58</v>
      </c>
      <c r="I149" s="229" t="s">
        <v>970</v>
      </c>
      <c r="J149" s="229" t="s">
        <v>971</v>
      </c>
      <c r="K149" s="225" t="s">
        <v>130</v>
      </c>
      <c r="L149" s="225" t="s">
        <v>972</v>
      </c>
      <c r="M149" s="225" t="s">
        <v>973</v>
      </c>
      <c r="N149" s="225" t="s">
        <v>974</v>
      </c>
      <c r="O149" s="225" t="s">
        <v>481</v>
      </c>
      <c r="P149" s="225" t="s">
        <v>952</v>
      </c>
      <c r="Q149" s="225" t="s">
        <v>86</v>
      </c>
      <c r="R149" s="49" t="s">
        <v>975</v>
      </c>
      <c r="S149" s="19" t="s">
        <v>976</v>
      </c>
      <c r="T149" s="229" t="s">
        <v>977</v>
      </c>
      <c r="U149" s="229" t="s">
        <v>978</v>
      </c>
      <c r="V149" s="229" t="s">
        <v>979</v>
      </c>
      <c r="W149" s="229" t="s">
        <v>980</v>
      </c>
      <c r="X149" s="229" t="s">
        <v>981</v>
      </c>
      <c r="Y149" s="229"/>
      <c r="Z149" t="s">
        <v>68</v>
      </c>
      <c r="AA149" t="s">
        <v>47</v>
      </c>
      <c r="AB149" t="s">
        <v>215</v>
      </c>
    </row>
    <row r="150" spans="1:29">
      <c r="A150" s="101" t="s">
        <v>889</v>
      </c>
      <c r="B150" s="101" t="s">
        <v>890</v>
      </c>
      <c r="C150" s="101" t="s">
        <v>30</v>
      </c>
      <c r="D150" s="101" t="s">
        <v>891</v>
      </c>
      <c r="E150" s="101" t="s">
        <v>892</v>
      </c>
      <c r="F150" s="101" t="s">
        <v>893</v>
      </c>
      <c r="G150" s="101" t="s">
        <v>894</v>
      </c>
      <c r="H150" s="245" t="s">
        <v>58</v>
      </c>
      <c r="I150" s="229" t="s">
        <v>970</v>
      </c>
      <c r="J150" s="229" t="s">
        <v>971</v>
      </c>
      <c r="K150" s="225" t="s">
        <v>130</v>
      </c>
      <c r="L150" s="225" t="s">
        <v>972</v>
      </c>
      <c r="M150" s="225" t="s">
        <v>973</v>
      </c>
      <c r="N150" s="225" t="s">
        <v>974</v>
      </c>
      <c r="O150" s="225" t="s">
        <v>481</v>
      </c>
      <c r="P150" s="225" t="s">
        <v>952</v>
      </c>
      <c r="Q150" s="225" t="s">
        <v>86</v>
      </c>
      <c r="R150" s="49" t="s">
        <v>982</v>
      </c>
      <c r="S150" s="19" t="s">
        <v>983</v>
      </c>
      <c r="T150" s="229" t="s">
        <v>977</v>
      </c>
      <c r="U150" s="229" t="s">
        <v>984</v>
      </c>
      <c r="V150" s="229" t="s">
        <v>985</v>
      </c>
      <c r="W150" s="229" t="s">
        <v>986</v>
      </c>
      <c r="X150" s="229" t="s">
        <v>987</v>
      </c>
      <c r="Y150" s="229"/>
      <c r="Z150" t="s">
        <v>68</v>
      </c>
      <c r="AA150" t="s">
        <v>47</v>
      </c>
      <c r="AB150" t="s">
        <v>215</v>
      </c>
    </row>
    <row r="151" spans="1:29" ht="14.45" customHeight="1">
      <c r="A151" s="101" t="s">
        <v>889</v>
      </c>
      <c r="B151" s="101" t="s">
        <v>890</v>
      </c>
      <c r="C151" s="101" t="s">
        <v>30</v>
      </c>
      <c r="D151" s="101" t="s">
        <v>891</v>
      </c>
      <c r="E151" s="101" t="s">
        <v>892</v>
      </c>
      <c r="F151" s="101" t="s">
        <v>893</v>
      </c>
      <c r="G151" s="101" t="s">
        <v>894</v>
      </c>
      <c r="H151" s="245" t="s">
        <v>58</v>
      </c>
      <c r="I151" s="229" t="s">
        <v>970</v>
      </c>
      <c r="J151" s="229" t="s">
        <v>971</v>
      </c>
      <c r="K151" s="225" t="s">
        <v>130</v>
      </c>
      <c r="L151" s="271" t="s">
        <v>972</v>
      </c>
      <c r="M151" s="225" t="s">
        <v>973</v>
      </c>
      <c r="N151" s="225" t="s">
        <v>974</v>
      </c>
      <c r="O151" s="225" t="s">
        <v>481</v>
      </c>
      <c r="P151" s="225" t="s">
        <v>952</v>
      </c>
      <c r="Q151" s="225" t="s">
        <v>86</v>
      </c>
      <c r="R151" s="49" t="s">
        <v>988</v>
      </c>
      <c r="S151" s="19" t="s">
        <v>989</v>
      </c>
      <c r="T151" s="229" t="s">
        <v>977</v>
      </c>
      <c r="U151" s="229" t="s">
        <v>990</v>
      </c>
      <c r="V151" s="229" t="s">
        <v>991</v>
      </c>
      <c r="W151" s="229" t="s">
        <v>992</v>
      </c>
      <c r="X151" s="229" t="s">
        <v>993</v>
      </c>
      <c r="Y151" s="229"/>
      <c r="Z151" t="s">
        <v>68</v>
      </c>
      <c r="AA151" t="s">
        <v>47</v>
      </c>
      <c r="AB151" t="s">
        <v>215</v>
      </c>
    </row>
    <row r="152" spans="1:29" ht="14.45" customHeight="1">
      <c r="A152" s="101" t="s">
        <v>889</v>
      </c>
      <c r="B152" s="101" t="s">
        <v>890</v>
      </c>
      <c r="C152" s="101" t="s">
        <v>30</v>
      </c>
      <c r="D152" s="101" t="s">
        <v>891</v>
      </c>
      <c r="E152" s="101" t="s">
        <v>892</v>
      </c>
      <c r="F152" s="101" t="s">
        <v>893</v>
      </c>
      <c r="G152" s="101" t="s">
        <v>894</v>
      </c>
      <c r="H152" s="245" t="s">
        <v>58</v>
      </c>
      <c r="I152" s="229" t="s">
        <v>970</v>
      </c>
      <c r="J152" s="229" t="s">
        <v>971</v>
      </c>
      <c r="K152" s="225" t="s">
        <v>130</v>
      </c>
      <c r="L152" s="271" t="s">
        <v>972</v>
      </c>
      <c r="M152" s="225" t="s">
        <v>973</v>
      </c>
      <c r="N152" s="225" t="s">
        <v>974</v>
      </c>
      <c r="O152" s="225" t="s">
        <v>481</v>
      </c>
      <c r="P152" s="225" t="s">
        <v>952</v>
      </c>
      <c r="Q152" s="225" t="s">
        <v>86</v>
      </c>
      <c r="R152" s="49" t="s">
        <v>994</v>
      </c>
      <c r="S152" s="19" t="s">
        <v>995</v>
      </c>
      <c r="T152" s="229" t="s">
        <v>977</v>
      </c>
      <c r="U152" s="229" t="s">
        <v>996</v>
      </c>
      <c r="V152" s="229" t="s">
        <v>997</v>
      </c>
      <c r="W152" s="229" t="s">
        <v>998</v>
      </c>
      <c r="X152" s="229" t="s">
        <v>999</v>
      </c>
      <c r="Y152" s="229"/>
      <c r="Z152" t="s">
        <v>68</v>
      </c>
      <c r="AA152" t="s">
        <v>47</v>
      </c>
      <c r="AB152" t="s">
        <v>215</v>
      </c>
    </row>
    <row r="153" spans="1:29" ht="14.45" customHeight="1">
      <c r="A153" s="101" t="s">
        <v>889</v>
      </c>
      <c r="B153" s="101" t="s">
        <v>890</v>
      </c>
      <c r="C153" s="101" t="s">
        <v>30</v>
      </c>
      <c r="D153" s="101" t="s">
        <v>891</v>
      </c>
      <c r="E153" s="101" t="s">
        <v>892</v>
      </c>
      <c r="F153" s="101" t="s">
        <v>893</v>
      </c>
      <c r="G153" s="101" t="s">
        <v>894</v>
      </c>
      <c r="H153" s="245" t="s">
        <v>58</v>
      </c>
      <c r="I153" s="229" t="s">
        <v>970</v>
      </c>
      <c r="J153" s="229" t="s">
        <v>971</v>
      </c>
      <c r="K153" s="225" t="s">
        <v>130</v>
      </c>
      <c r="L153" s="271" t="s">
        <v>972</v>
      </c>
      <c r="M153" s="225" t="s">
        <v>973</v>
      </c>
      <c r="N153" s="225" t="s">
        <v>974</v>
      </c>
      <c r="O153" s="225" t="s">
        <v>481</v>
      </c>
      <c r="P153" s="225" t="s">
        <v>952</v>
      </c>
      <c r="Q153" s="225" t="s">
        <v>86</v>
      </c>
      <c r="R153" s="49" t="s">
        <v>1000</v>
      </c>
      <c r="S153" s="19" t="s">
        <v>1001</v>
      </c>
      <c r="T153" s="229" t="s">
        <v>977</v>
      </c>
      <c r="U153" s="229" t="s">
        <v>1002</v>
      </c>
      <c r="V153" s="229" t="s">
        <v>1003</v>
      </c>
      <c r="W153" s="229" t="s">
        <v>1004</v>
      </c>
      <c r="X153" s="229" t="s">
        <v>1005</v>
      </c>
      <c r="Y153" s="229"/>
      <c r="Z153" t="s">
        <v>68</v>
      </c>
      <c r="AA153" t="s">
        <v>47</v>
      </c>
      <c r="AB153" t="s">
        <v>215</v>
      </c>
    </row>
    <row r="154" spans="1:29" ht="14.45" customHeight="1">
      <c r="A154" s="101" t="s">
        <v>889</v>
      </c>
      <c r="B154" s="101" t="s">
        <v>890</v>
      </c>
      <c r="C154" s="101" t="s">
        <v>30</v>
      </c>
      <c r="D154" s="101" t="s">
        <v>891</v>
      </c>
      <c r="E154" s="101" t="s">
        <v>892</v>
      </c>
      <c r="F154" s="101" t="s">
        <v>893</v>
      </c>
      <c r="G154" s="101" t="s">
        <v>894</v>
      </c>
      <c r="H154" s="245" t="s">
        <v>58</v>
      </c>
      <c r="I154" s="229" t="s">
        <v>970</v>
      </c>
      <c r="J154" s="229" t="s">
        <v>971</v>
      </c>
      <c r="K154" s="225" t="s">
        <v>130</v>
      </c>
      <c r="L154" s="271" t="s">
        <v>972</v>
      </c>
      <c r="M154" s="225" t="s">
        <v>973</v>
      </c>
      <c r="N154" s="225" t="s">
        <v>974</v>
      </c>
      <c r="O154" s="225" t="s">
        <v>481</v>
      </c>
      <c r="P154" s="225" t="s">
        <v>952</v>
      </c>
      <c r="Q154" s="225" t="s">
        <v>86</v>
      </c>
      <c r="R154" s="50" t="s">
        <v>1006</v>
      </c>
      <c r="S154" s="28" t="s">
        <v>1007</v>
      </c>
      <c r="T154" s="224" t="s">
        <v>977</v>
      </c>
      <c r="U154" s="224" t="s">
        <v>1008</v>
      </c>
      <c r="V154" s="224" t="s">
        <v>1009</v>
      </c>
      <c r="W154" s="224" t="s">
        <v>1010</v>
      </c>
      <c r="X154" s="224" t="s">
        <v>1011</v>
      </c>
      <c r="Y154" s="224"/>
      <c r="Z154" s="13" t="s">
        <v>68</v>
      </c>
      <c r="AA154" s="13" t="s">
        <v>47</v>
      </c>
      <c r="AB154" s="13" t="s">
        <v>215</v>
      </c>
      <c r="AC154" s="13"/>
    </row>
    <row r="155" spans="1:29" ht="14.45" customHeight="1">
      <c r="A155" s="101" t="s">
        <v>889</v>
      </c>
      <c r="B155" s="101" t="s">
        <v>890</v>
      </c>
      <c r="C155" s="101" t="s">
        <v>30</v>
      </c>
      <c r="D155" s="101" t="s">
        <v>891</v>
      </c>
      <c r="E155" s="101" t="s">
        <v>892</v>
      </c>
      <c r="F155" s="101" t="s">
        <v>893</v>
      </c>
      <c r="G155" s="101" t="s">
        <v>894</v>
      </c>
      <c r="H155" s="245" t="s">
        <v>58</v>
      </c>
      <c r="I155" s="229" t="s">
        <v>970</v>
      </c>
      <c r="J155" s="229" t="s">
        <v>971</v>
      </c>
      <c r="K155" s="225" t="s">
        <v>130</v>
      </c>
      <c r="L155" s="271" t="s">
        <v>972</v>
      </c>
      <c r="M155" s="225" t="s">
        <v>973</v>
      </c>
      <c r="N155" s="225" t="s">
        <v>974</v>
      </c>
      <c r="O155" s="225" t="s">
        <v>481</v>
      </c>
      <c r="P155" s="225" t="s">
        <v>952</v>
      </c>
      <c r="Q155" s="225" t="s">
        <v>86</v>
      </c>
      <c r="R155" s="51" t="s">
        <v>1012</v>
      </c>
      <c r="S155" s="31" t="s">
        <v>1013</v>
      </c>
      <c r="T155" s="265" t="s">
        <v>977</v>
      </c>
      <c r="U155" s="265" t="s">
        <v>1014</v>
      </c>
      <c r="V155" s="265" t="s">
        <v>1015</v>
      </c>
      <c r="W155" s="265" t="s">
        <v>1016</v>
      </c>
      <c r="X155" s="265" t="s">
        <v>1017</v>
      </c>
      <c r="Y155" s="265"/>
      <c r="Z155" s="15" t="s">
        <v>68</v>
      </c>
      <c r="AA155" s="15" t="s">
        <v>47</v>
      </c>
      <c r="AB155" s="15" t="s">
        <v>215</v>
      </c>
      <c r="AC155" s="15"/>
    </row>
    <row r="156" spans="1:29" ht="14.45" customHeight="1">
      <c r="A156" s="101" t="s">
        <v>889</v>
      </c>
      <c r="B156" s="101" t="s">
        <v>890</v>
      </c>
      <c r="C156" s="101" t="s">
        <v>30</v>
      </c>
      <c r="D156" s="101" t="s">
        <v>891</v>
      </c>
      <c r="E156" s="101" t="s">
        <v>892</v>
      </c>
      <c r="F156" s="101" t="s">
        <v>893</v>
      </c>
      <c r="G156" s="101" t="s">
        <v>894</v>
      </c>
      <c r="H156" s="245" t="s">
        <v>58</v>
      </c>
      <c r="I156" s="229" t="s">
        <v>970</v>
      </c>
      <c r="J156" s="229" t="s">
        <v>971</v>
      </c>
      <c r="K156" s="225" t="s">
        <v>130</v>
      </c>
      <c r="L156" s="271" t="s">
        <v>972</v>
      </c>
      <c r="M156" s="225" t="s">
        <v>973</v>
      </c>
      <c r="N156" s="225" t="s">
        <v>974</v>
      </c>
      <c r="O156" s="225" t="s">
        <v>481</v>
      </c>
      <c r="P156" s="225" t="s">
        <v>952</v>
      </c>
      <c r="Q156" s="225" t="s">
        <v>86</v>
      </c>
      <c r="R156" s="49" t="s">
        <v>1018</v>
      </c>
      <c r="S156" s="19" t="s">
        <v>1019</v>
      </c>
      <c r="T156" s="229" t="s">
        <v>977</v>
      </c>
      <c r="U156" s="229" t="s">
        <v>1020</v>
      </c>
      <c r="V156" s="229" t="s">
        <v>1021</v>
      </c>
      <c r="W156" s="229" t="s">
        <v>1022</v>
      </c>
      <c r="X156" s="229" t="s">
        <v>1023</v>
      </c>
      <c r="Y156" s="229"/>
      <c r="Z156" t="s">
        <v>68</v>
      </c>
      <c r="AA156" t="s">
        <v>47</v>
      </c>
      <c r="AB156" t="s">
        <v>215</v>
      </c>
    </row>
    <row r="157" spans="1:29" ht="14.45" customHeight="1">
      <c r="A157" s="101" t="s">
        <v>889</v>
      </c>
      <c r="B157" s="101" t="s">
        <v>890</v>
      </c>
      <c r="C157" s="101" t="s">
        <v>30</v>
      </c>
      <c r="D157" s="101" t="s">
        <v>891</v>
      </c>
      <c r="E157" s="101" t="s">
        <v>892</v>
      </c>
      <c r="F157" s="101" t="s">
        <v>893</v>
      </c>
      <c r="G157" s="101" t="s">
        <v>894</v>
      </c>
      <c r="H157" s="264" t="s">
        <v>58</v>
      </c>
      <c r="I157" s="265" t="s">
        <v>1024</v>
      </c>
      <c r="J157" s="265" t="s">
        <v>1025</v>
      </c>
      <c r="K157" s="266" t="s">
        <v>130</v>
      </c>
      <c r="L157" s="266" t="s">
        <v>1026</v>
      </c>
      <c r="M157" s="266" t="s">
        <v>1027</v>
      </c>
      <c r="N157" s="225" t="s">
        <v>1028</v>
      </c>
      <c r="O157" s="225" t="s">
        <v>481</v>
      </c>
      <c r="P157" s="225" t="s">
        <v>148</v>
      </c>
      <c r="Q157" s="225" t="s">
        <v>86</v>
      </c>
      <c r="R157" s="225" t="s">
        <v>1029</v>
      </c>
      <c r="S157" s="226"/>
      <c r="T157" s="229" t="s">
        <v>1030</v>
      </c>
      <c r="U157" s="229" t="s">
        <v>1031</v>
      </c>
      <c r="V157" s="229">
        <v>64</v>
      </c>
      <c r="W157" s="229" t="s">
        <v>1032</v>
      </c>
      <c r="X157" s="229">
        <v>75</v>
      </c>
      <c r="Y157" s="229"/>
      <c r="Z157" t="s">
        <v>68</v>
      </c>
      <c r="AA157" t="s">
        <v>47</v>
      </c>
      <c r="AB157" t="s">
        <v>48</v>
      </c>
    </row>
    <row r="158" spans="1:29" ht="14.45" customHeight="1">
      <c r="A158" s="101" t="s">
        <v>889</v>
      </c>
      <c r="B158" s="101" t="s">
        <v>890</v>
      </c>
      <c r="C158" s="101" t="s">
        <v>30</v>
      </c>
      <c r="D158" s="101" t="s">
        <v>891</v>
      </c>
      <c r="E158" s="101" t="s">
        <v>892</v>
      </c>
      <c r="F158" s="101" t="s">
        <v>893</v>
      </c>
      <c r="G158" s="101" t="s">
        <v>894</v>
      </c>
      <c r="H158" s="264" t="s">
        <v>58</v>
      </c>
      <c r="I158" s="265" t="s">
        <v>1024</v>
      </c>
      <c r="J158" s="265" t="s">
        <v>1025</v>
      </c>
      <c r="K158" s="266" t="s">
        <v>130</v>
      </c>
      <c r="L158" s="266" t="s">
        <v>1026</v>
      </c>
      <c r="M158" s="266" t="s">
        <v>1027</v>
      </c>
      <c r="N158" s="225" t="s">
        <v>1028</v>
      </c>
      <c r="O158" s="225" t="s">
        <v>481</v>
      </c>
      <c r="P158" s="225" t="s">
        <v>148</v>
      </c>
      <c r="Q158" s="225" t="s">
        <v>86</v>
      </c>
      <c r="R158" s="231" t="s">
        <v>1033</v>
      </c>
      <c r="S158" s="227"/>
      <c r="T158" s="229" t="s">
        <v>1030</v>
      </c>
      <c r="U158" s="224" t="s">
        <v>1034</v>
      </c>
      <c r="V158" s="224">
        <v>64</v>
      </c>
      <c r="W158" s="224" t="s">
        <v>1035</v>
      </c>
      <c r="X158" s="224">
        <v>75</v>
      </c>
      <c r="Y158" s="224"/>
      <c r="Z158" s="13" t="s">
        <v>68</v>
      </c>
      <c r="AA158" t="s">
        <v>47</v>
      </c>
      <c r="AB158" t="s">
        <v>48</v>
      </c>
      <c r="AC158" s="13"/>
    </row>
    <row r="159" spans="1:29" ht="14.45" customHeight="1">
      <c r="A159" s="101" t="s">
        <v>889</v>
      </c>
      <c r="B159" s="101" t="s">
        <v>890</v>
      </c>
      <c r="C159" s="101" t="s">
        <v>30</v>
      </c>
      <c r="D159" s="101" t="s">
        <v>891</v>
      </c>
      <c r="E159" s="101" t="s">
        <v>892</v>
      </c>
      <c r="F159" s="101" t="s">
        <v>893</v>
      </c>
      <c r="G159" s="101" t="s">
        <v>894</v>
      </c>
      <c r="H159" s="264" t="s">
        <v>58</v>
      </c>
      <c r="I159" s="265" t="s">
        <v>1024</v>
      </c>
      <c r="J159" s="265" t="s">
        <v>1025</v>
      </c>
      <c r="K159" s="266" t="s">
        <v>130</v>
      </c>
      <c r="L159" s="266" t="s">
        <v>1026</v>
      </c>
      <c r="M159" s="266" t="s">
        <v>1027</v>
      </c>
      <c r="N159" s="225" t="s">
        <v>1028</v>
      </c>
      <c r="O159" s="225" t="s">
        <v>481</v>
      </c>
      <c r="P159" s="225" t="s">
        <v>148</v>
      </c>
      <c r="Q159" s="225" t="s">
        <v>86</v>
      </c>
      <c r="R159" t="s">
        <v>1036</v>
      </c>
      <c r="S159" t="s">
        <v>1037</v>
      </c>
      <c r="T159" t="s">
        <v>1038</v>
      </c>
      <c r="U159" s="65"/>
      <c r="V159" s="65"/>
      <c r="W159" s="65"/>
      <c r="X159" s="65"/>
      <c r="Y159" s="65"/>
      <c r="Z159" s="13"/>
      <c r="AA159" s="13"/>
      <c r="AB159" s="13"/>
      <c r="AC159" s="13"/>
    </row>
    <row r="160" spans="1:29" ht="14.45" customHeight="1">
      <c r="A160" s="101" t="s">
        <v>889</v>
      </c>
      <c r="B160" s="101" t="s">
        <v>890</v>
      </c>
      <c r="C160" s="101" t="s">
        <v>30</v>
      </c>
      <c r="D160" s="101" t="s">
        <v>891</v>
      </c>
      <c r="E160" s="101" t="s">
        <v>892</v>
      </c>
      <c r="F160" s="101" t="s">
        <v>893</v>
      </c>
      <c r="G160" s="101" t="s">
        <v>894</v>
      </c>
      <c r="H160" s="264" t="s">
        <v>58</v>
      </c>
      <c r="I160" s="265" t="s">
        <v>1024</v>
      </c>
      <c r="J160" s="265" t="s">
        <v>1025</v>
      </c>
      <c r="K160" s="266" t="s">
        <v>130</v>
      </c>
      <c r="L160" s="266" t="s">
        <v>1026</v>
      </c>
      <c r="M160" s="266" t="s">
        <v>1027</v>
      </c>
      <c r="N160" s="225" t="s">
        <v>1028</v>
      </c>
      <c r="O160" s="225" t="s">
        <v>481</v>
      </c>
      <c r="P160" s="225" t="s">
        <v>148</v>
      </c>
      <c r="Q160" s="225" t="s">
        <v>86</v>
      </c>
      <c r="R160" s="266" t="s">
        <v>1039</v>
      </c>
      <c r="S160" s="267"/>
      <c r="T160" s="46" t="s">
        <v>1030</v>
      </c>
      <c r="U160" s="265" t="s">
        <v>1040</v>
      </c>
      <c r="V160" s="265">
        <v>32</v>
      </c>
      <c r="W160" s="265" t="s">
        <v>1041</v>
      </c>
      <c r="X160" s="265">
        <v>34</v>
      </c>
      <c r="Y160" s="265"/>
      <c r="Z160" s="15" t="s">
        <v>68</v>
      </c>
      <c r="AA160" s="15" t="s">
        <v>47</v>
      </c>
      <c r="AB160" s="15" t="s">
        <v>48</v>
      </c>
      <c r="AC160" s="15"/>
    </row>
    <row r="161" spans="1:29" ht="14.45" customHeight="1">
      <c r="A161" s="101" t="s">
        <v>889</v>
      </c>
      <c r="B161" s="101" t="s">
        <v>890</v>
      </c>
      <c r="C161" s="101" t="s">
        <v>30</v>
      </c>
      <c r="D161" s="101" t="s">
        <v>891</v>
      </c>
      <c r="E161" s="101" t="s">
        <v>892</v>
      </c>
      <c r="F161" s="101" t="s">
        <v>893</v>
      </c>
      <c r="G161" s="101" t="s">
        <v>894</v>
      </c>
      <c r="H161" s="264" t="s">
        <v>58</v>
      </c>
      <c r="I161" s="265" t="s">
        <v>1024</v>
      </c>
      <c r="J161" s="265" t="s">
        <v>1025</v>
      </c>
      <c r="K161" s="266" t="s">
        <v>130</v>
      </c>
      <c r="L161" s="266" t="s">
        <v>1026</v>
      </c>
      <c r="M161" s="266" t="s">
        <v>1027</v>
      </c>
      <c r="N161" s="225" t="s">
        <v>1028</v>
      </c>
      <c r="O161" s="225" t="s">
        <v>481</v>
      </c>
      <c r="P161" s="225" t="s">
        <v>148</v>
      </c>
      <c r="Q161" s="225" t="s">
        <v>86</v>
      </c>
      <c r="R161" s="225" t="s">
        <v>1042</v>
      </c>
      <c r="S161" s="226"/>
      <c r="T161" s="229" t="s">
        <v>1030</v>
      </c>
      <c r="U161" s="229" t="s">
        <v>1043</v>
      </c>
      <c r="V161" s="229">
        <v>32</v>
      </c>
      <c r="W161" s="229" t="s">
        <v>1044</v>
      </c>
      <c r="X161" s="229">
        <v>34</v>
      </c>
      <c r="Y161" s="229"/>
      <c r="Z161" t="s">
        <v>68</v>
      </c>
      <c r="AA161" t="s">
        <v>47</v>
      </c>
      <c r="AB161" t="s">
        <v>48</v>
      </c>
    </row>
    <row r="162" spans="1:29" ht="14.45" customHeight="1">
      <c r="A162" s="101" t="s">
        <v>889</v>
      </c>
      <c r="B162" s="101" t="s">
        <v>890</v>
      </c>
      <c r="C162" s="101" t="s">
        <v>30</v>
      </c>
      <c r="D162" s="101" t="s">
        <v>891</v>
      </c>
      <c r="E162" s="101" t="s">
        <v>892</v>
      </c>
      <c r="F162" s="101" t="s">
        <v>893</v>
      </c>
      <c r="G162" s="101" t="s">
        <v>894</v>
      </c>
      <c r="H162" s="264" t="s">
        <v>58</v>
      </c>
      <c r="I162" s="265" t="s">
        <v>1024</v>
      </c>
      <c r="J162" s="265" t="s">
        <v>1025</v>
      </c>
      <c r="K162" s="266" t="s">
        <v>130</v>
      </c>
      <c r="L162" s="266" t="s">
        <v>1026</v>
      </c>
      <c r="M162" s="266" t="s">
        <v>1027</v>
      </c>
      <c r="N162" s="225" t="s">
        <v>1028</v>
      </c>
      <c r="O162" s="225" t="s">
        <v>481</v>
      </c>
      <c r="P162" s="225" t="s">
        <v>148</v>
      </c>
      <c r="Q162" s="225" t="s">
        <v>86</v>
      </c>
      <c r="R162" s="124" t="s">
        <v>1045</v>
      </c>
      <c r="S162" t="s">
        <v>1046</v>
      </c>
      <c r="T162" s="65" t="s">
        <v>1038</v>
      </c>
      <c r="U162" s="65"/>
      <c r="V162" s="65"/>
      <c r="W162" s="65"/>
      <c r="X162" s="65"/>
      <c r="Y162" s="65"/>
      <c r="Z162" s="13"/>
      <c r="AA162" s="13"/>
      <c r="AB162" s="13"/>
      <c r="AC162" s="13"/>
    </row>
    <row r="163" spans="1:29" ht="14.45" customHeight="1">
      <c r="A163" s="101" t="s">
        <v>889</v>
      </c>
      <c r="B163" s="101" t="s">
        <v>890</v>
      </c>
      <c r="C163" s="101" t="s">
        <v>30</v>
      </c>
      <c r="D163" s="101" t="s">
        <v>891</v>
      </c>
      <c r="E163" s="101" t="s">
        <v>892</v>
      </c>
      <c r="F163" s="101" t="s">
        <v>893</v>
      </c>
      <c r="G163" s="101" t="s">
        <v>894</v>
      </c>
      <c r="H163" s="264" t="s">
        <v>58</v>
      </c>
      <c r="I163" s="265" t="s">
        <v>1024</v>
      </c>
      <c r="J163" s="265" t="s">
        <v>1025</v>
      </c>
      <c r="K163" s="266" t="s">
        <v>130</v>
      </c>
      <c r="L163" s="266" t="s">
        <v>1026</v>
      </c>
      <c r="M163" s="266" t="s">
        <v>1027</v>
      </c>
      <c r="N163" s="225" t="s">
        <v>1028</v>
      </c>
      <c r="O163" s="225" t="s">
        <v>481</v>
      </c>
      <c r="P163" s="225" t="s">
        <v>148</v>
      </c>
      <c r="Q163" s="225" t="s">
        <v>86</v>
      </c>
      <c r="R163" s="225" t="s">
        <v>1047</v>
      </c>
      <c r="S163" s="226"/>
      <c r="T163" s="229" t="s">
        <v>1048</v>
      </c>
      <c r="U163" s="229">
        <v>4</v>
      </c>
      <c r="V163" s="229">
        <v>21</v>
      </c>
      <c r="W163" s="229">
        <v>4</v>
      </c>
      <c r="X163" s="229">
        <v>26</v>
      </c>
      <c r="Y163" s="229"/>
      <c r="Z163" t="s">
        <v>68</v>
      </c>
      <c r="AA163" t="s">
        <v>51</v>
      </c>
      <c r="AB163" t="s">
        <v>48</v>
      </c>
    </row>
    <row r="164" spans="1:29" ht="14.45" customHeight="1">
      <c r="A164" s="101" t="s">
        <v>889</v>
      </c>
      <c r="B164" s="101" t="s">
        <v>890</v>
      </c>
      <c r="C164" s="101" t="s">
        <v>30</v>
      </c>
      <c r="D164" s="101" t="s">
        <v>891</v>
      </c>
      <c r="E164" s="101" t="s">
        <v>892</v>
      </c>
      <c r="F164" s="101" t="s">
        <v>893</v>
      </c>
      <c r="G164" s="101" t="s">
        <v>894</v>
      </c>
      <c r="H164" s="264" t="s">
        <v>58</v>
      </c>
      <c r="I164" s="265" t="s">
        <v>1024</v>
      </c>
      <c r="J164" s="265" t="s">
        <v>1025</v>
      </c>
      <c r="K164" s="266" t="s">
        <v>130</v>
      </c>
      <c r="L164" s="266" t="s">
        <v>1026</v>
      </c>
      <c r="M164" s="266" t="s">
        <v>1027</v>
      </c>
      <c r="N164" s="225" t="s">
        <v>1028</v>
      </c>
      <c r="O164" s="225" t="s">
        <v>481</v>
      </c>
      <c r="P164" s="225" t="s">
        <v>148</v>
      </c>
      <c r="Q164" s="225" t="s">
        <v>86</v>
      </c>
      <c r="R164" s="266" t="s">
        <v>1049</v>
      </c>
      <c r="S164" s="338"/>
      <c r="T164" s="265" t="s">
        <v>1048</v>
      </c>
      <c r="U164" s="265">
        <v>3</v>
      </c>
      <c r="V164" s="265">
        <v>64</v>
      </c>
      <c r="W164" s="265">
        <v>28</v>
      </c>
      <c r="X164" s="265">
        <v>67</v>
      </c>
      <c r="Y164" s="265"/>
      <c r="Z164" s="15" t="s">
        <v>68</v>
      </c>
      <c r="AA164" s="15" t="s">
        <v>51</v>
      </c>
      <c r="AB164" s="15" t="s">
        <v>48</v>
      </c>
    </row>
    <row r="165" spans="1:29" ht="14.45" customHeight="1">
      <c r="A165" s="41" t="s">
        <v>1050</v>
      </c>
      <c r="B165" s="100" t="s">
        <v>1051</v>
      </c>
      <c r="C165" s="59" t="s">
        <v>138</v>
      </c>
      <c r="D165" s="59" t="s">
        <v>1052</v>
      </c>
      <c r="E165" s="59" t="s">
        <v>662</v>
      </c>
      <c r="F165" s="59" t="s">
        <v>1053</v>
      </c>
      <c r="G165" s="59" t="s">
        <v>1054</v>
      </c>
      <c r="H165" s="83" t="s">
        <v>35</v>
      </c>
      <c r="I165" s="265" t="s">
        <v>1055</v>
      </c>
      <c r="J165" s="265" t="s">
        <v>1056</v>
      </c>
      <c r="K165" s="266" t="s">
        <v>38</v>
      </c>
      <c r="L165" s="266" t="s">
        <v>1057</v>
      </c>
      <c r="M165" s="266" t="s">
        <v>1058</v>
      </c>
      <c r="N165" s="225" t="s">
        <v>1059</v>
      </c>
      <c r="O165" s="225" t="s">
        <v>347</v>
      </c>
      <c r="P165" s="225" t="s">
        <v>1060</v>
      </c>
      <c r="Q165" s="225" t="s">
        <v>44</v>
      </c>
      <c r="R165" s="225" t="s">
        <v>1061</v>
      </c>
      <c r="S165" s="226" t="s">
        <v>38</v>
      </c>
      <c r="T165" s="229"/>
      <c r="U165" s="229"/>
      <c r="V165" s="229"/>
      <c r="W165" s="229"/>
      <c r="X165" s="229"/>
      <c r="Y165" s="212" t="s">
        <v>1062</v>
      </c>
      <c r="Z165" s="64" t="s">
        <v>68</v>
      </c>
      <c r="AA165" s="64" t="s">
        <v>47</v>
      </c>
      <c r="AB165" s="64" t="s">
        <v>48</v>
      </c>
      <c r="AC165" s="64"/>
    </row>
    <row r="166" spans="1:29" ht="14.45" customHeight="1">
      <c r="A166" s="171" t="s">
        <v>1050</v>
      </c>
      <c r="B166" s="100" t="s">
        <v>1051</v>
      </c>
      <c r="C166" s="59" t="s">
        <v>138</v>
      </c>
      <c r="D166" s="59" t="s">
        <v>1052</v>
      </c>
      <c r="E166" s="59" t="s">
        <v>662</v>
      </c>
      <c r="F166" s="59" t="s">
        <v>1053</v>
      </c>
      <c r="G166" s="59" t="s">
        <v>1054</v>
      </c>
      <c r="H166" s="115" t="s">
        <v>249</v>
      </c>
      <c r="I166" s="287" t="s">
        <v>1063</v>
      </c>
      <c r="J166" s="287" t="s">
        <v>1064</v>
      </c>
      <c r="K166" s="287" t="s">
        <v>82</v>
      </c>
      <c r="L166" s="59" t="s">
        <v>1065</v>
      </c>
      <c r="M166" s="287" t="s">
        <v>1066</v>
      </c>
      <c r="N166" s="225" t="s">
        <v>1067</v>
      </c>
      <c r="O166" s="225" t="s">
        <v>347</v>
      </c>
      <c r="P166" s="225" t="s">
        <v>1060</v>
      </c>
      <c r="Q166" s="225" t="s">
        <v>44</v>
      </c>
      <c r="R166" s="339" t="s">
        <v>1068</v>
      </c>
      <c r="S166" s="339" t="s">
        <v>1069</v>
      </c>
      <c r="T166" s="224" t="s">
        <v>316</v>
      </c>
      <c r="U166" s="224">
        <v>84</v>
      </c>
      <c r="V166" s="224">
        <v>741</v>
      </c>
      <c r="W166" s="224">
        <v>126</v>
      </c>
      <c r="X166" s="224">
        <v>1094</v>
      </c>
      <c r="Y166" s="224"/>
      <c r="Z166" s="65" t="s">
        <v>68</v>
      </c>
      <c r="AA166" s="65" t="s">
        <v>51</v>
      </c>
      <c r="AB166" s="65" t="s">
        <v>48</v>
      </c>
      <c r="AC166" s="65"/>
    </row>
    <row r="167" spans="1:29" ht="14.45" customHeight="1">
      <c r="A167" s="41" t="s">
        <v>1050</v>
      </c>
      <c r="B167" s="100" t="s">
        <v>1051</v>
      </c>
      <c r="C167" s="59" t="s">
        <v>138</v>
      </c>
      <c r="D167" s="59" t="s">
        <v>1052</v>
      </c>
      <c r="E167" s="59" t="s">
        <v>662</v>
      </c>
      <c r="F167" s="59" t="s">
        <v>1053</v>
      </c>
      <c r="G167" s="108" t="s">
        <v>1054</v>
      </c>
      <c r="H167" s="114" t="s">
        <v>35</v>
      </c>
      <c r="I167" s="250" t="s">
        <v>1055</v>
      </c>
      <c r="J167" s="169" t="s">
        <v>1070</v>
      </c>
      <c r="K167" s="248" t="s">
        <v>82</v>
      </c>
      <c r="L167" s="248" t="s">
        <v>1071</v>
      </c>
      <c r="M167" s="248" t="s">
        <v>1072</v>
      </c>
      <c r="N167" s="225" t="s">
        <v>1067</v>
      </c>
      <c r="O167" s="225" t="s">
        <v>347</v>
      </c>
      <c r="P167" s="225" t="s">
        <v>1060</v>
      </c>
      <c r="Q167" s="225" t="s">
        <v>44</v>
      </c>
      <c r="R167" s="231" t="s">
        <v>1073</v>
      </c>
      <c r="S167" s="227" t="s">
        <v>1074</v>
      </c>
      <c r="T167" s="224" t="s">
        <v>1075</v>
      </c>
      <c r="U167" s="224" t="s">
        <v>1076</v>
      </c>
      <c r="V167" s="224">
        <v>78</v>
      </c>
      <c r="W167" s="224" t="s">
        <v>1077</v>
      </c>
      <c r="X167" s="224">
        <v>120</v>
      </c>
      <c r="Y167" s="57"/>
      <c r="Z167" s="68" t="s">
        <v>68</v>
      </c>
      <c r="AA167" s="68" t="s">
        <v>47</v>
      </c>
      <c r="AB167" s="68" t="s">
        <v>215</v>
      </c>
      <c r="AC167" s="68"/>
    </row>
    <row r="168" spans="1:29" ht="14.45" customHeight="1">
      <c r="A168" s="41" t="s">
        <v>1050</v>
      </c>
      <c r="B168" s="100" t="s">
        <v>1051</v>
      </c>
      <c r="C168" s="59" t="s">
        <v>138</v>
      </c>
      <c r="D168" s="59" t="s">
        <v>1052</v>
      </c>
      <c r="E168" s="59" t="s">
        <v>662</v>
      </c>
      <c r="F168" s="59" t="s">
        <v>1053</v>
      </c>
      <c r="G168" s="108" t="s">
        <v>1054</v>
      </c>
      <c r="H168" s="46" t="s">
        <v>35</v>
      </c>
      <c r="I168" s="46" t="s">
        <v>1055</v>
      </c>
      <c r="J168" s="169" t="s">
        <v>1070</v>
      </c>
      <c r="K168" s="225" t="s">
        <v>82</v>
      </c>
      <c r="L168" s="225" t="s">
        <v>1071</v>
      </c>
      <c r="M168" s="48" t="s">
        <v>1072</v>
      </c>
      <c r="N168" s="225" t="s">
        <v>1067</v>
      </c>
      <c r="O168" s="225" t="s">
        <v>347</v>
      </c>
      <c r="P168" s="225" t="s">
        <v>1060</v>
      </c>
      <c r="Q168" s="225" t="s">
        <v>44</v>
      </c>
      <c r="R168" s="63" t="s">
        <v>1078</v>
      </c>
      <c r="S168" s="339" t="s">
        <v>1079</v>
      </c>
      <c r="T168" s="224" t="s">
        <v>316</v>
      </c>
      <c r="U168" s="224">
        <v>7</v>
      </c>
      <c r="V168" s="224">
        <v>58</v>
      </c>
      <c r="W168" s="224">
        <v>23</v>
      </c>
      <c r="X168" s="224">
        <v>142</v>
      </c>
      <c r="Y168" s="57"/>
      <c r="Z168" s="65" t="s">
        <v>68</v>
      </c>
      <c r="AA168" s="65" t="s">
        <v>51</v>
      </c>
      <c r="AB168" s="65" t="s">
        <v>215</v>
      </c>
      <c r="AC168" s="65"/>
    </row>
    <row r="169" spans="1:29" ht="14.45" customHeight="1">
      <c r="A169" s="288" t="s">
        <v>1080</v>
      </c>
      <c r="B169" s="295" t="s">
        <v>1080</v>
      </c>
      <c r="C169" s="288" t="s">
        <v>138</v>
      </c>
      <c r="D169" s="288" t="s">
        <v>1081</v>
      </c>
      <c r="E169" s="39" t="s">
        <v>77</v>
      </c>
      <c r="F169" s="288" t="s">
        <v>1082</v>
      </c>
      <c r="G169" s="288" t="s">
        <v>7</v>
      </c>
      <c r="H169" s="290" t="s">
        <v>58</v>
      </c>
      <c r="I169" s="265" t="s">
        <v>1083</v>
      </c>
      <c r="J169" s="265" t="s">
        <v>1084</v>
      </c>
      <c r="K169" s="266" t="s">
        <v>130</v>
      </c>
      <c r="L169" s="266" t="s">
        <v>1085</v>
      </c>
      <c r="M169" s="266" t="s">
        <v>1086</v>
      </c>
      <c r="N169" s="225" t="s">
        <v>1087</v>
      </c>
      <c r="O169" s="225" t="s">
        <v>347</v>
      </c>
      <c r="P169" s="225" t="s">
        <v>148</v>
      </c>
      <c r="Q169" s="225" t="s">
        <v>44</v>
      </c>
      <c r="R169" s="49" t="s">
        <v>1088</v>
      </c>
      <c r="S169" s="226" t="s">
        <v>1089</v>
      </c>
      <c r="T169" s="296" t="s">
        <v>1090</v>
      </c>
      <c r="U169" s="70">
        <v>13</v>
      </c>
      <c r="V169" s="229">
        <v>143</v>
      </c>
      <c r="W169" s="229">
        <v>30</v>
      </c>
      <c r="X169" s="229">
        <v>138</v>
      </c>
      <c r="Y169" s="229"/>
      <c r="Z169" s="13" t="s">
        <v>332</v>
      </c>
      <c r="AA169" s="13" t="s">
        <v>51</v>
      </c>
      <c r="AB169" s="13" t="s">
        <v>69</v>
      </c>
    </row>
    <row r="170" spans="1:29" ht="24" customHeight="1">
      <c r="A170" s="268" t="s">
        <v>1091</v>
      </c>
      <c r="B170" s="340" t="s">
        <v>1092</v>
      </c>
      <c r="C170" s="82" t="s">
        <v>138</v>
      </c>
      <c r="D170" s="82" t="s">
        <v>661</v>
      </c>
      <c r="E170" s="268" t="s">
        <v>1093</v>
      </c>
      <c r="F170" s="268" t="s">
        <v>1094</v>
      </c>
      <c r="G170" s="341" t="s">
        <v>475</v>
      </c>
      <c r="H170" s="342" t="s">
        <v>58</v>
      </c>
      <c r="I170" s="286" t="s">
        <v>1095</v>
      </c>
      <c r="J170" s="197" t="s">
        <v>1096</v>
      </c>
      <c r="K170" s="283" t="s">
        <v>82</v>
      </c>
      <c r="L170" s="283" t="s">
        <v>1097</v>
      </c>
      <c r="M170" s="283" t="s">
        <v>1098</v>
      </c>
      <c r="N170" s="271" t="s">
        <v>1099</v>
      </c>
      <c r="O170" s="271" t="s">
        <v>328</v>
      </c>
      <c r="P170" s="271" t="s">
        <v>118</v>
      </c>
      <c r="Q170" s="271" t="s">
        <v>86</v>
      </c>
      <c r="R170" s="271" t="s">
        <v>1100</v>
      </c>
      <c r="S170" s="232" t="s">
        <v>1101</v>
      </c>
      <c r="T170" s="270" t="s">
        <v>316</v>
      </c>
      <c r="U170" s="270">
        <v>21</v>
      </c>
      <c r="V170" s="270">
        <v>340</v>
      </c>
      <c r="W170" s="270">
        <v>60</v>
      </c>
      <c r="X170" s="270">
        <v>360</v>
      </c>
      <c r="Y170" s="270"/>
      <c r="Z170" s="12" t="s">
        <v>68</v>
      </c>
      <c r="AA170" s="12" t="s">
        <v>51</v>
      </c>
      <c r="AB170" s="12" t="s">
        <v>69</v>
      </c>
      <c r="AC170" s="11"/>
    </row>
    <row r="171" spans="1:29" ht="21" customHeight="1">
      <c r="A171" s="267" t="s">
        <v>1102</v>
      </c>
      <c r="B171" s="295" t="s">
        <v>1313</v>
      </c>
      <c r="C171" s="267" t="s">
        <v>338</v>
      </c>
      <c r="D171" s="267" t="s">
        <v>340</v>
      </c>
      <c r="E171" s="267" t="s">
        <v>394</v>
      </c>
      <c r="F171" s="267" t="s">
        <v>1103</v>
      </c>
      <c r="G171" s="269" t="s">
        <v>475</v>
      </c>
      <c r="H171" s="290" t="s">
        <v>58</v>
      </c>
      <c r="I171" s="265" t="s">
        <v>1104</v>
      </c>
      <c r="J171" s="167" t="s">
        <v>1105</v>
      </c>
      <c r="K171" s="266" t="s">
        <v>130</v>
      </c>
      <c r="L171" s="266" t="s">
        <v>1106</v>
      </c>
      <c r="M171" s="266" t="s">
        <v>1107</v>
      </c>
      <c r="N171" s="225" t="s">
        <v>1108</v>
      </c>
      <c r="O171" s="271" t="s">
        <v>328</v>
      </c>
      <c r="P171" s="225" t="s">
        <v>148</v>
      </c>
      <c r="Q171" s="225" t="s">
        <v>44</v>
      </c>
      <c r="R171" s="225" t="s">
        <v>1109</v>
      </c>
      <c r="S171" s="226" t="s">
        <v>1110</v>
      </c>
      <c r="T171" s="270" t="s">
        <v>275</v>
      </c>
      <c r="U171" s="229">
        <v>217</v>
      </c>
      <c r="V171" s="270">
        <v>483</v>
      </c>
      <c r="W171" s="229">
        <v>203</v>
      </c>
      <c r="X171" s="229">
        <v>441</v>
      </c>
      <c r="Y171" s="229"/>
      <c r="Z171" s="13" t="s">
        <v>68</v>
      </c>
      <c r="AA171" s="13" t="s">
        <v>47</v>
      </c>
      <c r="AB171" s="13" t="s">
        <v>69</v>
      </c>
    </row>
    <row r="172" spans="1:29" ht="21" customHeight="1">
      <c r="A172" s="101" t="s">
        <v>1111</v>
      </c>
      <c r="B172" s="41" t="s">
        <v>1112</v>
      </c>
      <c r="C172" s="101" t="s">
        <v>155</v>
      </c>
      <c r="D172" s="101" t="s">
        <v>1113</v>
      </c>
      <c r="E172" s="101" t="s">
        <v>1114</v>
      </c>
      <c r="F172" s="101" t="s">
        <v>1115</v>
      </c>
      <c r="G172" s="109" t="s">
        <v>1116</v>
      </c>
      <c r="H172" s="46" t="s">
        <v>58</v>
      </c>
      <c r="I172" s="46" t="s">
        <v>1117</v>
      </c>
      <c r="J172" s="195" t="s">
        <v>1118</v>
      </c>
      <c r="K172" s="48" t="s">
        <v>130</v>
      </c>
      <c r="L172" s="48" t="s">
        <v>1119</v>
      </c>
      <c r="M172" s="131" t="s">
        <v>1120</v>
      </c>
      <c r="N172" s="131" t="s">
        <v>1121</v>
      </c>
      <c r="O172" s="271" t="s">
        <v>328</v>
      </c>
      <c r="P172" s="225" t="s">
        <v>148</v>
      </c>
      <c r="Q172" s="225" t="s">
        <v>44</v>
      </c>
      <c r="R172" s="231" t="s">
        <v>1122</v>
      </c>
      <c r="S172" s="275" t="s">
        <v>1123</v>
      </c>
      <c r="T172" s="316" t="s">
        <v>1124</v>
      </c>
      <c r="U172" s="224" t="s">
        <v>1125</v>
      </c>
      <c r="V172" s="65">
        <v>20</v>
      </c>
      <c r="W172" s="224" t="s">
        <v>1126</v>
      </c>
      <c r="X172" s="224">
        <v>16</v>
      </c>
      <c r="Y172" s="224"/>
      <c r="Z172" s="13" t="s">
        <v>68</v>
      </c>
      <c r="AA172" s="13" t="s">
        <v>51</v>
      </c>
      <c r="AB172" s="13" t="s">
        <v>69</v>
      </c>
      <c r="AC172" s="13"/>
    </row>
    <row r="173" spans="1:29" ht="24" customHeight="1">
      <c r="A173" s="42" t="s">
        <v>1111</v>
      </c>
      <c r="B173" s="42" t="s">
        <v>1112</v>
      </c>
      <c r="C173" s="42" t="s">
        <v>155</v>
      </c>
      <c r="D173" s="42" t="s">
        <v>1113</v>
      </c>
      <c r="E173" s="42" t="s">
        <v>1114</v>
      </c>
      <c r="F173" s="42" t="s">
        <v>1115</v>
      </c>
      <c r="G173" s="110" t="s">
        <v>1116</v>
      </c>
      <c r="H173" s="65" t="s">
        <v>58</v>
      </c>
      <c r="I173" s="65" t="s">
        <v>1117</v>
      </c>
      <c r="J173" s="206" t="s">
        <v>1118</v>
      </c>
      <c r="K173" s="124" t="s">
        <v>130</v>
      </c>
      <c r="L173" s="124" t="s">
        <v>1119</v>
      </c>
      <c r="M173" s="124" t="s">
        <v>1127</v>
      </c>
      <c r="N173" s="131" t="s">
        <v>1121</v>
      </c>
      <c r="O173" s="271" t="s">
        <v>328</v>
      </c>
      <c r="P173" s="225" t="s">
        <v>148</v>
      </c>
      <c r="Q173" s="225" t="s">
        <v>44</v>
      </c>
      <c r="R173" s="231" t="s">
        <v>1128</v>
      </c>
      <c r="S173" s="275" t="s">
        <v>1129</v>
      </c>
      <c r="T173" s="316" t="s">
        <v>1124</v>
      </c>
      <c r="U173" s="65" t="s">
        <v>1130</v>
      </c>
      <c r="V173" s="65">
        <v>20</v>
      </c>
      <c r="W173" s="65" t="s">
        <v>1131</v>
      </c>
      <c r="X173" s="65">
        <v>16</v>
      </c>
      <c r="Y173" s="224"/>
      <c r="Z173" s="13" t="s">
        <v>68</v>
      </c>
      <c r="AA173" s="13" t="s">
        <v>51</v>
      </c>
      <c r="AB173" s="13" t="s">
        <v>69</v>
      </c>
      <c r="AC173" s="13"/>
    </row>
    <row r="174" spans="1:29" ht="21" customHeight="1">
      <c r="A174" s="101" t="s">
        <v>1111</v>
      </c>
      <c r="B174" s="101" t="s">
        <v>1112</v>
      </c>
      <c r="C174" s="101" t="s">
        <v>155</v>
      </c>
      <c r="D174" s="101" t="s">
        <v>1113</v>
      </c>
      <c r="E174" s="101" t="s">
        <v>1114</v>
      </c>
      <c r="F174" s="101" t="s">
        <v>1115</v>
      </c>
      <c r="G174" s="109" t="s">
        <v>1116</v>
      </c>
      <c r="H174" s="46" t="s">
        <v>249</v>
      </c>
      <c r="I174" s="46" t="s">
        <v>1132</v>
      </c>
      <c r="J174" s="172" t="s">
        <v>1133</v>
      </c>
      <c r="K174" s="48" t="s">
        <v>82</v>
      </c>
      <c r="L174" s="48" t="s">
        <v>1134</v>
      </c>
      <c r="M174" s="131" t="s">
        <v>1135</v>
      </c>
      <c r="N174" s="131" t="s">
        <v>1136</v>
      </c>
      <c r="O174" s="271" t="s">
        <v>328</v>
      </c>
      <c r="P174" s="225" t="s">
        <v>148</v>
      </c>
      <c r="Q174" s="225" t="s">
        <v>44</v>
      </c>
      <c r="R174" s="225" t="s">
        <v>1137</v>
      </c>
      <c r="S174" s="156">
        <v>0.75</v>
      </c>
      <c r="T174" s="157" t="s">
        <v>89</v>
      </c>
      <c r="U174" s="225"/>
      <c r="V174" s="225">
        <v>60</v>
      </c>
      <c r="W174" s="225"/>
      <c r="X174" s="225">
        <v>30</v>
      </c>
      <c r="Y174" s="225"/>
      <c r="Z174" t="s">
        <v>68</v>
      </c>
      <c r="AA174" t="s">
        <v>47</v>
      </c>
      <c r="AB174" t="s">
        <v>48</v>
      </c>
    </row>
    <row r="175" spans="1:29" ht="20.25" customHeight="1" thickBot="1">
      <c r="A175" s="101" t="s">
        <v>1111</v>
      </c>
      <c r="B175" s="101" t="s">
        <v>1112</v>
      </c>
      <c r="C175" s="101" t="s">
        <v>155</v>
      </c>
      <c r="D175" s="101" t="s">
        <v>1113</v>
      </c>
      <c r="E175" s="101" t="s">
        <v>1114</v>
      </c>
      <c r="F175" s="101" t="s">
        <v>1115</v>
      </c>
      <c r="G175" s="46" t="s">
        <v>1116</v>
      </c>
      <c r="H175" s="46" t="s">
        <v>249</v>
      </c>
      <c r="I175" s="46" t="s">
        <v>1132</v>
      </c>
      <c r="J175" s="196" t="s">
        <v>1133</v>
      </c>
      <c r="K175" s="48" t="s">
        <v>82</v>
      </c>
      <c r="L175" s="48" t="s">
        <v>1134</v>
      </c>
      <c r="M175" s="48" t="s">
        <v>1135</v>
      </c>
      <c r="N175" s="131" t="s">
        <v>1136</v>
      </c>
      <c r="O175" s="271" t="s">
        <v>328</v>
      </c>
      <c r="P175" s="225" t="s">
        <v>148</v>
      </c>
      <c r="Q175" s="225" t="s">
        <v>44</v>
      </c>
      <c r="R175" s="343" t="s">
        <v>1138</v>
      </c>
      <c r="S175" s="142">
        <v>0.72199999999999998</v>
      </c>
      <c r="T175" s="148" t="s">
        <v>89</v>
      </c>
      <c r="U175" s="225"/>
      <c r="V175" s="225"/>
      <c r="W175" s="225"/>
      <c r="X175" s="225"/>
      <c r="Y175" s="225"/>
      <c r="Z175" s="36" t="s">
        <v>68</v>
      </c>
      <c r="AA175" s="36" t="s">
        <v>47</v>
      </c>
      <c r="AB175" s="36" t="s">
        <v>48</v>
      </c>
      <c r="AC175" s="36"/>
    </row>
    <row r="176" spans="1:29" ht="14.45" customHeight="1">
      <c r="A176" t="s">
        <v>1139</v>
      </c>
      <c r="B176" s="227" t="s">
        <v>1140</v>
      </c>
      <c r="C176" s="96" t="s">
        <v>587</v>
      </c>
      <c r="D176" s="96" t="s">
        <v>1141</v>
      </c>
      <c r="E176" s="227" t="s">
        <v>321</v>
      </c>
      <c r="F176" s="227" t="s">
        <v>1142</v>
      </c>
      <c r="G176" s="227" t="s">
        <v>248</v>
      </c>
      <c r="H176" s="116" t="s">
        <v>787</v>
      </c>
      <c r="I176" s="57" t="s">
        <v>1143</v>
      </c>
      <c r="J176" s="57" t="s">
        <v>1144</v>
      </c>
      <c r="K176" s="231" t="s">
        <v>130</v>
      </c>
      <c r="L176" s="126" t="s">
        <v>1145</v>
      </c>
      <c r="M176" s="126" t="s">
        <v>1146</v>
      </c>
      <c r="N176" s="126" t="s">
        <v>1147</v>
      </c>
      <c r="O176" s="271" t="s">
        <v>328</v>
      </c>
      <c r="P176" s="225" t="s">
        <v>148</v>
      </c>
      <c r="Q176" s="225" t="s">
        <v>44</v>
      </c>
      <c r="R176" s="225" t="s">
        <v>1308</v>
      </c>
      <c r="S176" s="225" t="s">
        <v>1310</v>
      </c>
      <c r="T176" s="225" t="s">
        <v>1307</v>
      </c>
      <c r="U176" s="225">
        <v>431</v>
      </c>
      <c r="V176" s="225">
        <v>500</v>
      </c>
      <c r="W176" s="225">
        <v>272</v>
      </c>
      <c r="X176" s="225">
        <v>500</v>
      </c>
      <c r="Y176" s="224" t="s">
        <v>1312</v>
      </c>
      <c r="Z176" s="13" t="s">
        <v>68</v>
      </c>
      <c r="AA176" s="13" t="s">
        <v>47</v>
      </c>
      <c r="AB176" s="13" t="s">
        <v>48</v>
      </c>
      <c r="AC176" s="154"/>
    </row>
    <row r="177" spans="1:29" ht="22.5" customHeight="1">
      <c r="A177" t="s">
        <v>1139</v>
      </c>
      <c r="B177" s="226" t="s">
        <v>1140</v>
      </c>
      <c r="C177" s="106" t="s">
        <v>587</v>
      </c>
      <c r="D177" s="106" t="s">
        <v>1141</v>
      </c>
      <c r="E177" s="226" t="s">
        <v>321</v>
      </c>
      <c r="F177" s="226" t="s">
        <v>1142</v>
      </c>
      <c r="G177" s="226" t="s">
        <v>248</v>
      </c>
      <c r="H177" s="117" t="s">
        <v>787</v>
      </c>
      <c r="I177" s="58" t="s">
        <v>1143</v>
      </c>
      <c r="J177" s="57" t="s">
        <v>1144</v>
      </c>
      <c r="K177" s="225" t="s">
        <v>130</v>
      </c>
      <c r="L177" s="53" t="s">
        <v>1145</v>
      </c>
      <c r="M177" s="126" t="s">
        <v>1146</v>
      </c>
      <c r="N177" s="126" t="s">
        <v>1147</v>
      </c>
      <c r="O177" s="271" t="s">
        <v>328</v>
      </c>
      <c r="P177" s="225" t="s">
        <v>148</v>
      </c>
      <c r="Q177" s="225" t="s">
        <v>44</v>
      </c>
      <c r="R177" s="225" t="s">
        <v>1309</v>
      </c>
      <c r="S177" s="225" t="s">
        <v>1311</v>
      </c>
      <c r="T177" s="225" t="s">
        <v>1307</v>
      </c>
      <c r="U177" s="225">
        <v>434</v>
      </c>
      <c r="V177" s="225">
        <v>500</v>
      </c>
      <c r="W177" s="225">
        <v>326</v>
      </c>
      <c r="X177" s="225">
        <v>500</v>
      </c>
      <c r="Y177" s="229"/>
    </row>
    <row r="178" spans="1:29" ht="30">
      <c r="A178" s="226" t="s">
        <v>1148</v>
      </c>
      <c r="B178" s="226" t="s">
        <v>1149</v>
      </c>
      <c r="C178" s="226" t="s">
        <v>338</v>
      </c>
      <c r="D178" s="226" t="s">
        <v>1150</v>
      </c>
      <c r="E178" s="226" t="s">
        <v>193</v>
      </c>
      <c r="F178" s="226" t="s">
        <v>341</v>
      </c>
      <c r="G178" s="198" t="s">
        <v>34</v>
      </c>
      <c r="H178" s="229" t="s">
        <v>58</v>
      </c>
      <c r="I178" s="229" t="s">
        <v>1151</v>
      </c>
      <c r="J178" s="229" t="s">
        <v>1152</v>
      </c>
      <c r="K178" s="225" t="s">
        <v>82</v>
      </c>
      <c r="L178" s="225" t="s">
        <v>1153</v>
      </c>
      <c r="M178" s="225" t="s">
        <v>1154</v>
      </c>
      <c r="N178" s="225" t="s">
        <v>1147</v>
      </c>
      <c r="O178" s="271" t="s">
        <v>328</v>
      </c>
      <c r="P178" s="225" t="s">
        <v>148</v>
      </c>
      <c r="Q178" s="225" t="s">
        <v>44</v>
      </c>
      <c r="R178" s="225" t="s">
        <v>1155</v>
      </c>
      <c r="S178" s="226" t="s">
        <v>1156</v>
      </c>
      <c r="T178" s="229" t="s">
        <v>562</v>
      </c>
      <c r="U178" s="229">
        <v>315</v>
      </c>
      <c r="V178" s="229">
        <v>727</v>
      </c>
      <c r="W178" s="229">
        <v>338</v>
      </c>
      <c r="X178" s="229">
        <v>732</v>
      </c>
      <c r="Y178" s="229"/>
      <c r="Z178" t="s">
        <v>68</v>
      </c>
      <c r="AA178" t="s">
        <v>47</v>
      </c>
      <c r="AB178" t="s">
        <v>69</v>
      </c>
    </row>
    <row r="179" spans="1:29" ht="30">
      <c r="A179" t="s">
        <v>337</v>
      </c>
      <c r="B179" t="s">
        <v>1157</v>
      </c>
      <c r="C179" s="226" t="s">
        <v>338</v>
      </c>
      <c r="D179" s="226" t="s">
        <v>1158</v>
      </c>
      <c r="E179" s="226" t="s">
        <v>414</v>
      </c>
      <c r="F179" t="s">
        <v>1159</v>
      </c>
      <c r="G179" s="228" t="s">
        <v>1160</v>
      </c>
      <c r="H179" s="229" t="s">
        <v>58</v>
      </c>
      <c r="I179" s="229" t="s">
        <v>1161</v>
      </c>
      <c r="J179" s="184" t="s">
        <v>1162</v>
      </c>
      <c r="K179" s="225" t="s">
        <v>82</v>
      </c>
      <c r="L179" s="225" t="s">
        <v>1163</v>
      </c>
      <c r="M179" s="225" t="s">
        <v>1164</v>
      </c>
      <c r="N179" s="225" t="s">
        <v>1165</v>
      </c>
      <c r="O179" s="271" t="s">
        <v>328</v>
      </c>
      <c r="P179" s="225" t="s">
        <v>148</v>
      </c>
      <c r="Q179" s="225" t="s">
        <v>44</v>
      </c>
      <c r="R179" s="124" t="s">
        <v>1166</v>
      </c>
      <c r="S179" s="227">
        <v>-0.32</v>
      </c>
      <c r="T179" s="224" t="s">
        <v>1167</v>
      </c>
      <c r="U179" s="221" t="s">
        <v>1168</v>
      </c>
      <c r="V179" s="221"/>
      <c r="W179" s="224"/>
      <c r="X179" s="224"/>
      <c r="Y179" s="224"/>
      <c r="Z179" s="13" t="s">
        <v>68</v>
      </c>
      <c r="AA179" s="13" t="s">
        <v>51</v>
      </c>
      <c r="AB179" s="13" t="s">
        <v>215</v>
      </c>
      <c r="AC179" s="13"/>
    </row>
    <row r="180" spans="1:29" ht="16.5" customHeight="1">
      <c r="A180" t="s">
        <v>1139</v>
      </c>
      <c r="B180" s="13" t="s">
        <v>1169</v>
      </c>
      <c r="C180" s="226" t="s">
        <v>587</v>
      </c>
      <c r="D180" s="226" t="s">
        <v>1141</v>
      </c>
      <c r="E180" s="226" t="s">
        <v>321</v>
      </c>
      <c r="F180" s="226" t="s">
        <v>1142</v>
      </c>
      <c r="G180" s="10" t="s">
        <v>248</v>
      </c>
      <c r="H180" s="46" t="s">
        <v>249</v>
      </c>
      <c r="I180" s="46" t="s">
        <v>1170</v>
      </c>
      <c r="J180" s="184" t="s">
        <v>1171</v>
      </c>
      <c r="K180" s="225" t="s">
        <v>61</v>
      </c>
      <c r="L180" s="48" t="s">
        <v>1172</v>
      </c>
      <c r="M180" s="48" t="s">
        <v>1173</v>
      </c>
      <c r="N180" s="225" t="s">
        <v>1174</v>
      </c>
      <c r="O180" s="271" t="s">
        <v>328</v>
      </c>
      <c r="P180" s="225" t="s">
        <v>148</v>
      </c>
      <c r="Q180" s="225" t="s">
        <v>44</v>
      </c>
      <c r="R180" s="48" t="s">
        <v>1175</v>
      </c>
      <c r="S180" s="226">
        <v>88.1</v>
      </c>
      <c r="T180" s="65" t="s">
        <v>1176</v>
      </c>
      <c r="U180" s="224">
        <v>2491</v>
      </c>
      <c r="V180" s="224">
        <v>2829</v>
      </c>
      <c r="W180" s="224"/>
      <c r="X180" s="224"/>
      <c r="Y180" s="65" t="s">
        <v>1177</v>
      </c>
      <c r="Z180" t="s">
        <v>68</v>
      </c>
      <c r="AA180" t="s">
        <v>47</v>
      </c>
      <c r="AB180" t="s">
        <v>48</v>
      </c>
    </row>
    <row r="181" spans="1:29" ht="30">
      <c r="A181" t="s">
        <v>1139</v>
      </c>
      <c r="B181" s="13" t="s">
        <v>1178</v>
      </c>
      <c r="C181" s="226" t="s">
        <v>587</v>
      </c>
      <c r="D181" s="226" t="s">
        <v>1141</v>
      </c>
      <c r="E181" s="226" t="s">
        <v>321</v>
      </c>
      <c r="F181" s="226" t="s">
        <v>1142</v>
      </c>
      <c r="G181" s="10" t="s">
        <v>248</v>
      </c>
      <c r="H181" s="46" t="s">
        <v>249</v>
      </c>
      <c r="I181" s="46" t="s">
        <v>1170</v>
      </c>
      <c r="J181" s="184" t="s">
        <v>1171</v>
      </c>
      <c r="K181" s="225" t="s">
        <v>61</v>
      </c>
      <c r="L181" s="48" t="s">
        <v>1172</v>
      </c>
      <c r="M181" s="48" t="s">
        <v>1173</v>
      </c>
      <c r="N181" s="225" t="s">
        <v>1179</v>
      </c>
      <c r="O181" s="271" t="s">
        <v>328</v>
      </c>
      <c r="P181" s="225" t="s">
        <v>148</v>
      </c>
      <c r="Q181" s="225" t="s">
        <v>44</v>
      </c>
      <c r="R181" s="48" t="s">
        <v>1180</v>
      </c>
      <c r="S181">
        <v>20</v>
      </c>
      <c r="T181" s="65" t="s">
        <v>1181</v>
      </c>
      <c r="U181" s="224">
        <v>27</v>
      </c>
      <c r="V181" s="224">
        <v>515</v>
      </c>
      <c r="W181" s="224">
        <v>47</v>
      </c>
      <c r="X181" s="224">
        <v>193</v>
      </c>
      <c r="Y181" s="224"/>
      <c r="Z181" t="s">
        <v>68</v>
      </c>
      <c r="AA181" t="s">
        <v>51</v>
      </c>
      <c r="AB181" t="s">
        <v>48</v>
      </c>
    </row>
    <row r="182" spans="1:29">
      <c r="A182" s="226" t="s">
        <v>1182</v>
      </c>
      <c r="B182" s="227" t="s">
        <v>1183</v>
      </c>
      <c r="C182" s="226" t="s">
        <v>570</v>
      </c>
      <c r="D182" s="226" t="s">
        <v>1184</v>
      </c>
      <c r="E182" s="226" t="s">
        <v>1185</v>
      </c>
      <c r="F182" s="226"/>
      <c r="G182" s="228" t="s">
        <v>248</v>
      </c>
      <c r="H182" s="229" t="s">
        <v>249</v>
      </c>
      <c r="I182" s="229" t="s">
        <v>1186</v>
      </c>
      <c r="J182" s="166" t="s">
        <v>1187</v>
      </c>
      <c r="K182" s="225" t="s">
        <v>130</v>
      </c>
      <c r="L182" s="225" t="s">
        <v>1188</v>
      </c>
      <c r="M182" s="225" t="s">
        <v>1189</v>
      </c>
      <c r="N182" s="48" t="s">
        <v>1190</v>
      </c>
      <c r="O182" s="131" t="s">
        <v>1191</v>
      </c>
      <c r="P182" s="48" t="s">
        <v>1192</v>
      </c>
      <c r="Q182" s="48" t="s">
        <v>793</v>
      </c>
      <c r="R182" s="225" t="s">
        <v>1193</v>
      </c>
      <c r="S182" s="226"/>
      <c r="T182" s="224" t="s">
        <v>1176</v>
      </c>
      <c r="U182" s="224">
        <v>52</v>
      </c>
      <c r="V182" s="224">
        <v>161</v>
      </c>
      <c r="W182" s="224">
        <v>51</v>
      </c>
      <c r="X182" s="224">
        <v>170</v>
      </c>
      <c r="Y182" s="224"/>
      <c r="Z182" t="s">
        <v>68</v>
      </c>
      <c r="AA182" t="s">
        <v>47</v>
      </c>
      <c r="AB182" t="s">
        <v>48</v>
      </c>
    </row>
    <row r="183" spans="1:29">
      <c r="A183" t="s">
        <v>1182</v>
      </c>
      <c r="B183" s="13" t="s">
        <v>1183</v>
      </c>
      <c r="C183" t="s">
        <v>570</v>
      </c>
      <c r="D183" t="s">
        <v>1184</v>
      </c>
      <c r="E183" t="s">
        <v>1185</v>
      </c>
      <c r="F183"/>
      <c r="G183" s="10" t="s">
        <v>248</v>
      </c>
      <c r="H183" s="46" t="s">
        <v>249</v>
      </c>
      <c r="I183" s="46" t="s">
        <v>1186</v>
      </c>
      <c r="J183" s="166" t="s">
        <v>1187</v>
      </c>
      <c r="K183" s="48" t="s">
        <v>130</v>
      </c>
      <c r="L183" s="48" t="s">
        <v>1188</v>
      </c>
      <c r="M183" s="48" t="s">
        <v>1189</v>
      </c>
      <c r="N183" s="48" t="s">
        <v>1194</v>
      </c>
      <c r="O183" s="131" t="s">
        <v>1191</v>
      </c>
      <c r="P183" s="48" t="s">
        <v>1192</v>
      </c>
      <c r="Q183" s="48" t="s">
        <v>793</v>
      </c>
      <c r="R183" s="30" t="s">
        <v>1195</v>
      </c>
      <c r="S183" s="30" t="s">
        <v>1196</v>
      </c>
      <c r="T183" s="30" t="s">
        <v>168</v>
      </c>
      <c r="U183" s="30" t="s">
        <v>1197</v>
      </c>
      <c r="V183" s="30">
        <v>161</v>
      </c>
      <c r="W183" s="30" t="s">
        <v>1198</v>
      </c>
      <c r="X183" s="30">
        <v>170</v>
      </c>
      <c r="Y183" s="30"/>
      <c r="Z183" s="30" t="s">
        <v>1199</v>
      </c>
      <c r="AA183" s="30" t="s">
        <v>47</v>
      </c>
      <c r="AB183" s="30" t="s">
        <v>215</v>
      </c>
      <c r="AC183" s="13"/>
    </row>
    <row r="184" spans="1:29" ht="30">
      <c r="A184" s="226" t="s">
        <v>1200</v>
      </c>
      <c r="B184" s="227" t="s">
        <v>1201</v>
      </c>
      <c r="C184" s="226" t="s">
        <v>155</v>
      </c>
      <c r="D184" s="226" t="s">
        <v>1202</v>
      </c>
      <c r="E184" s="226" t="s">
        <v>1203</v>
      </c>
      <c r="F184" s="226" t="s">
        <v>1204</v>
      </c>
      <c r="G184" s="228" t="s">
        <v>248</v>
      </c>
      <c r="H184" s="229" t="s">
        <v>58</v>
      </c>
      <c r="I184" s="229" t="s">
        <v>1205</v>
      </c>
      <c r="J184" s="184" t="s">
        <v>1206</v>
      </c>
      <c r="K184" s="225" t="s">
        <v>130</v>
      </c>
      <c r="L184" s="225" t="s">
        <v>1207</v>
      </c>
      <c r="M184" s="225" t="s">
        <v>1208</v>
      </c>
      <c r="N184" s="225" t="s">
        <v>1209</v>
      </c>
      <c r="O184" s="271" t="s">
        <v>328</v>
      </c>
      <c r="P184" s="225" t="s">
        <v>1210</v>
      </c>
      <c r="Q184" s="225" t="s">
        <v>44</v>
      </c>
      <c r="R184" s="225" t="s">
        <v>1211</v>
      </c>
      <c r="S184" s="226"/>
      <c r="T184" s="224" t="s">
        <v>1212</v>
      </c>
      <c r="U184" s="224" t="s">
        <v>1213</v>
      </c>
      <c r="V184" s="224">
        <v>412</v>
      </c>
      <c r="W184" s="224" t="s">
        <v>1214</v>
      </c>
      <c r="X184" s="224">
        <v>367</v>
      </c>
      <c r="Y184" s="224"/>
      <c r="Z184" t="s">
        <v>68</v>
      </c>
      <c r="AA184" t="s">
        <v>51</v>
      </c>
      <c r="AB184" t="s">
        <v>69</v>
      </c>
    </row>
    <row r="185" spans="1:29" ht="30">
      <c r="A185" s="226" t="s">
        <v>1200</v>
      </c>
      <c r="B185" s="227" t="s">
        <v>1201</v>
      </c>
      <c r="C185" s="226" t="s">
        <v>155</v>
      </c>
      <c r="D185" s="226" t="s">
        <v>1202</v>
      </c>
      <c r="E185" s="226" t="s">
        <v>1203</v>
      </c>
      <c r="F185" s="226" t="s">
        <v>1204</v>
      </c>
      <c r="G185" s="228" t="s">
        <v>248</v>
      </c>
      <c r="H185" s="229" t="s">
        <v>58</v>
      </c>
      <c r="I185" s="229" t="s">
        <v>1205</v>
      </c>
      <c r="J185" s="184" t="s">
        <v>1206</v>
      </c>
      <c r="K185" s="225" t="s">
        <v>130</v>
      </c>
      <c r="L185" s="225" t="s">
        <v>1207</v>
      </c>
      <c r="M185" s="225" t="s">
        <v>1208</v>
      </c>
      <c r="N185" s="225" t="s">
        <v>1209</v>
      </c>
      <c r="O185" s="271" t="s">
        <v>328</v>
      </c>
      <c r="P185" s="225" t="s">
        <v>1210</v>
      </c>
      <c r="Q185" s="225" t="s">
        <v>44</v>
      </c>
      <c r="R185" s="344" t="s">
        <v>1215</v>
      </c>
      <c r="S185" s="345" t="s">
        <v>1216</v>
      </c>
      <c r="T185" s="65" t="s">
        <v>185</v>
      </c>
      <c r="U185" s="345">
        <v>0</v>
      </c>
      <c r="V185" s="345">
        <v>367</v>
      </c>
      <c r="W185" s="345">
        <v>176</v>
      </c>
      <c r="X185" s="345">
        <v>412</v>
      </c>
      <c r="Y185" s="345"/>
      <c r="Z185" t="s">
        <v>68</v>
      </c>
      <c r="AA185" t="s">
        <v>51</v>
      </c>
      <c r="AB185" t="s">
        <v>69</v>
      </c>
      <c r="AC185" s="13"/>
    </row>
    <row r="186" spans="1:29">
      <c r="A186" s="226" t="s">
        <v>1217</v>
      </c>
      <c r="B186" s="227" t="s">
        <v>1218</v>
      </c>
      <c r="C186" s="226" t="s">
        <v>1219</v>
      </c>
      <c r="D186" s="226" t="s">
        <v>1220</v>
      </c>
      <c r="E186" s="226" t="s">
        <v>1221</v>
      </c>
      <c r="F186" s="226" t="s">
        <v>1222</v>
      </c>
      <c r="G186" s="228" t="s">
        <v>1223</v>
      </c>
      <c r="H186" s="229" t="s">
        <v>58</v>
      </c>
      <c r="I186" s="229" t="s">
        <v>1224</v>
      </c>
      <c r="J186" s="166" t="s">
        <v>1225</v>
      </c>
      <c r="K186" s="225" t="s">
        <v>198</v>
      </c>
      <c r="L186" s="225" t="s">
        <v>1226</v>
      </c>
      <c r="M186" s="225" t="s">
        <v>1227</v>
      </c>
      <c r="N186" s="225" t="s">
        <v>1228</v>
      </c>
      <c r="O186" s="271" t="s">
        <v>481</v>
      </c>
      <c r="P186" s="225" t="s">
        <v>805</v>
      </c>
      <c r="Q186" s="225" t="s">
        <v>1229</v>
      </c>
      <c r="R186" s="225" t="s">
        <v>1230</v>
      </c>
      <c r="S186" s="346"/>
      <c r="T186" s="224"/>
      <c r="U186" s="224"/>
      <c r="V186" s="224"/>
      <c r="W186" s="224"/>
      <c r="X186" s="224"/>
      <c r="Y186" s="226" t="s">
        <v>1231</v>
      </c>
      <c r="Z186" t="s">
        <v>68</v>
      </c>
      <c r="AA186" t="s">
        <v>47</v>
      </c>
      <c r="AB186" t="s">
        <v>48</v>
      </c>
    </row>
    <row r="187" spans="1:29">
      <c r="A187" t="s">
        <v>1217</v>
      </c>
      <c r="B187" s="13" t="s">
        <v>1218</v>
      </c>
      <c r="C187" t="s">
        <v>1219</v>
      </c>
      <c r="D187" t="s">
        <v>1220</v>
      </c>
      <c r="E187" t="s">
        <v>1221</v>
      </c>
      <c r="F187" t="s">
        <v>1222</v>
      </c>
      <c r="G187" s="10" t="s">
        <v>1223</v>
      </c>
      <c r="H187" s="46" t="s">
        <v>58</v>
      </c>
      <c r="I187" s="46" t="s">
        <v>1224</v>
      </c>
      <c r="J187" s="166" t="s">
        <v>1225</v>
      </c>
      <c r="K187" s="48" t="s">
        <v>198</v>
      </c>
      <c r="L187" s="48" t="s">
        <v>1226</v>
      </c>
      <c r="M187" s="48" t="s">
        <v>1227</v>
      </c>
      <c r="N187" s="225" t="s">
        <v>1228</v>
      </c>
      <c r="O187" s="271" t="s">
        <v>481</v>
      </c>
      <c r="P187" s="225" t="s">
        <v>805</v>
      </c>
      <c r="Q187" s="225" t="s">
        <v>1229</v>
      </c>
      <c r="R187" s="65" t="s">
        <v>1232</v>
      </c>
      <c r="S187" s="65" t="s">
        <v>1233</v>
      </c>
      <c r="T187" s="65" t="s">
        <v>431</v>
      </c>
      <c r="U187" s="65" t="s">
        <v>1234</v>
      </c>
      <c r="V187" s="65" t="s">
        <v>1235</v>
      </c>
      <c r="W187" s="65" t="s">
        <v>1236</v>
      </c>
      <c r="X187" s="65" t="s">
        <v>1237</v>
      </c>
      <c r="Y187" s="65"/>
      <c r="Z187" t="s">
        <v>68</v>
      </c>
      <c r="AA187" t="s">
        <v>47</v>
      </c>
      <c r="AB187" s="13" t="s">
        <v>69</v>
      </c>
      <c r="AC187" s="13"/>
    </row>
    <row r="188" spans="1:29">
      <c r="A188" t="s">
        <v>1217</v>
      </c>
      <c r="B188" s="13" t="s">
        <v>1218</v>
      </c>
      <c r="C188" t="s">
        <v>1219</v>
      </c>
      <c r="D188" t="s">
        <v>1220</v>
      </c>
      <c r="E188" t="s">
        <v>1221</v>
      </c>
      <c r="F188" t="s">
        <v>1222</v>
      </c>
      <c r="G188" s="10" t="s">
        <v>1223</v>
      </c>
      <c r="H188" s="46" t="s">
        <v>58</v>
      </c>
      <c r="I188" s="46" t="s">
        <v>1224</v>
      </c>
      <c r="J188" s="166" t="s">
        <v>1225</v>
      </c>
      <c r="K188" s="48" t="s">
        <v>198</v>
      </c>
      <c r="L188" s="48" t="s">
        <v>1226</v>
      </c>
      <c r="M188" s="48" t="s">
        <v>1227</v>
      </c>
      <c r="N188" s="225" t="s">
        <v>1228</v>
      </c>
      <c r="O188" s="271" t="s">
        <v>481</v>
      </c>
      <c r="P188" s="225" t="s">
        <v>805</v>
      </c>
      <c r="Q188" s="225" t="s">
        <v>1229</v>
      </c>
      <c r="R188" s="225" t="s">
        <v>1238</v>
      </c>
      <c r="S188" s="225" t="s">
        <v>1239</v>
      </c>
      <c r="T188" s="225" t="s">
        <v>431</v>
      </c>
      <c r="U188" s="225" t="s">
        <v>1240</v>
      </c>
      <c r="V188" s="225" t="s">
        <v>1241</v>
      </c>
      <c r="W188" s="225" t="s">
        <v>1242</v>
      </c>
      <c r="X188" s="225" t="s">
        <v>1243</v>
      </c>
      <c r="Y188" s="345"/>
      <c r="Z188" t="s">
        <v>68</v>
      </c>
      <c r="AA188" s="13" t="s">
        <v>51</v>
      </c>
      <c r="AB188" s="13" t="s">
        <v>69</v>
      </c>
      <c r="AC188" s="13"/>
    </row>
    <row r="189" spans="1:29" ht="30">
      <c r="A189" t="s">
        <v>1244</v>
      </c>
      <c r="B189" s="227" t="s">
        <v>1245</v>
      </c>
      <c r="C189" s="226" t="s">
        <v>155</v>
      </c>
      <c r="D189" s="226" t="s">
        <v>1246</v>
      </c>
      <c r="E189" s="226" t="s">
        <v>1247</v>
      </c>
      <c r="F189" s="226" t="s">
        <v>1248</v>
      </c>
      <c r="G189" s="228" t="s">
        <v>1249</v>
      </c>
      <c r="H189" s="229" t="s">
        <v>249</v>
      </c>
      <c r="I189" s="229" t="s">
        <v>1250</v>
      </c>
      <c r="J189" s="184" t="s">
        <v>1251</v>
      </c>
      <c r="K189" s="225" t="s">
        <v>130</v>
      </c>
      <c r="L189" s="225" t="s">
        <v>1252</v>
      </c>
      <c r="M189" s="225" t="s">
        <v>1253</v>
      </c>
      <c r="N189" s="48" t="s">
        <v>1254</v>
      </c>
      <c r="O189" s="271" t="s">
        <v>1255</v>
      </c>
      <c r="P189" s="225" t="s">
        <v>1060</v>
      </c>
      <c r="Q189" s="225" t="s">
        <v>44</v>
      </c>
      <c r="R189" s="344" t="s">
        <v>1256</v>
      </c>
      <c r="S189" s="346">
        <v>0.75</v>
      </c>
      <c r="T189" s="345" t="s">
        <v>1257</v>
      </c>
      <c r="U189" s="345" t="s">
        <v>1258</v>
      </c>
      <c r="V189" s="345">
        <v>33</v>
      </c>
      <c r="W189" s="345" t="s">
        <v>1259</v>
      </c>
      <c r="X189" s="345">
        <v>33</v>
      </c>
      <c r="Y189" s="345"/>
      <c r="Z189" s="13"/>
      <c r="AA189" s="13"/>
      <c r="AB189" s="13"/>
    </row>
    <row r="190" spans="1:29" ht="30">
      <c r="A190" s="226" t="s">
        <v>1260</v>
      </c>
      <c r="B190" s="227" t="s">
        <v>1261</v>
      </c>
      <c r="C190" s="226" t="s">
        <v>138</v>
      </c>
      <c r="D190" s="226" t="s">
        <v>1150</v>
      </c>
      <c r="E190" s="226" t="s">
        <v>1262</v>
      </c>
      <c r="F190" s="226" t="s">
        <v>1263</v>
      </c>
      <c r="G190" s="228" t="s">
        <v>1264</v>
      </c>
      <c r="H190" s="229" t="s">
        <v>58</v>
      </c>
      <c r="I190" s="229" t="s">
        <v>1265</v>
      </c>
      <c r="J190" s="166" t="s">
        <v>1314</v>
      </c>
      <c r="K190" s="225" t="s">
        <v>198</v>
      </c>
      <c r="L190" s="233" t="s">
        <v>1266</v>
      </c>
      <c r="M190" s="225" t="s">
        <v>1267</v>
      </c>
      <c r="N190" s="225" t="s">
        <v>1268</v>
      </c>
      <c r="O190" s="271" t="s">
        <v>328</v>
      </c>
      <c r="P190" s="225" t="s">
        <v>148</v>
      </c>
      <c r="Q190" s="225" t="s">
        <v>44</v>
      </c>
      <c r="R190" s="233" t="s">
        <v>1269</v>
      </c>
      <c r="S190" s="226" t="s">
        <v>1270</v>
      </c>
      <c r="T190" s="224" t="s">
        <v>1271</v>
      </c>
      <c r="U190" s="224"/>
      <c r="V190" s="224">
        <v>15</v>
      </c>
      <c r="W190" s="224"/>
      <c r="X190" s="224"/>
      <c r="Y190" s="224"/>
      <c r="Z190" t="s">
        <v>68</v>
      </c>
      <c r="AA190" t="s">
        <v>51</v>
      </c>
      <c r="AB190" t="s">
        <v>215</v>
      </c>
    </row>
    <row r="191" spans="1:29" ht="33.75" customHeight="1">
      <c r="A191" s="226" t="s">
        <v>1260</v>
      </c>
      <c r="B191" s="227" t="s">
        <v>1261</v>
      </c>
      <c r="C191" s="226" t="s">
        <v>138</v>
      </c>
      <c r="D191" s="226" t="s">
        <v>1150</v>
      </c>
      <c r="E191" s="226" t="s">
        <v>1262</v>
      </c>
      <c r="F191" s="226" t="s">
        <v>1263</v>
      </c>
      <c r="G191" s="228" t="s">
        <v>1264</v>
      </c>
      <c r="H191" s="229" t="s">
        <v>58</v>
      </c>
      <c r="I191" s="229" t="s">
        <v>1265</v>
      </c>
      <c r="J191" s="166" t="s">
        <v>1314</v>
      </c>
      <c r="K191" s="225" t="s">
        <v>198</v>
      </c>
      <c r="L191" s="233" t="s">
        <v>1266</v>
      </c>
      <c r="M191" s="225" t="s">
        <v>1267</v>
      </c>
      <c r="N191" s="225" t="s">
        <v>1268</v>
      </c>
      <c r="O191" s="271" t="s">
        <v>328</v>
      </c>
      <c r="P191" s="225" t="s">
        <v>148</v>
      </c>
      <c r="Q191" s="225" t="s">
        <v>44</v>
      </c>
      <c r="R191" s="225" t="s">
        <v>1272</v>
      </c>
      <c r="S191" s="226" t="s">
        <v>1273</v>
      </c>
      <c r="T191" s="224" t="s">
        <v>1271</v>
      </c>
      <c r="U191" s="224"/>
      <c r="V191" s="224">
        <v>15</v>
      </c>
      <c r="W191" s="224"/>
      <c r="X191" s="224"/>
      <c r="Y191" s="224"/>
      <c r="Z191" t="s">
        <v>68</v>
      </c>
      <c r="AA191" t="s">
        <v>47</v>
      </c>
      <c r="AB191" t="s">
        <v>215</v>
      </c>
    </row>
    <row r="192" spans="1:29" ht="30">
      <c r="A192" s="226" t="s">
        <v>1260</v>
      </c>
      <c r="B192" s="227" t="s">
        <v>1261</v>
      </c>
      <c r="C192" s="226" t="s">
        <v>138</v>
      </c>
      <c r="D192" s="226" t="s">
        <v>1150</v>
      </c>
      <c r="E192" s="226" t="s">
        <v>1262</v>
      </c>
      <c r="F192" s="226" t="s">
        <v>1263</v>
      </c>
      <c r="G192" s="228" t="s">
        <v>1264</v>
      </c>
      <c r="H192" s="229" t="s">
        <v>58</v>
      </c>
      <c r="I192" s="229" t="s">
        <v>1265</v>
      </c>
      <c r="J192" s="166" t="s">
        <v>1314</v>
      </c>
      <c r="K192" s="225" t="s">
        <v>198</v>
      </c>
      <c r="L192" s="233" t="s">
        <v>1266</v>
      </c>
      <c r="M192" s="225" t="s">
        <v>1267</v>
      </c>
      <c r="N192" s="225" t="s">
        <v>1268</v>
      </c>
      <c r="O192" s="271" t="s">
        <v>328</v>
      </c>
      <c r="P192" s="225" t="s">
        <v>148</v>
      </c>
      <c r="Q192" s="225" t="s">
        <v>44</v>
      </c>
      <c r="R192" s="225" t="s">
        <v>1274</v>
      </c>
      <c r="S192" s="226" t="s">
        <v>1275</v>
      </c>
      <c r="T192" s="224" t="s">
        <v>1271</v>
      </c>
      <c r="U192" s="224"/>
      <c r="V192" s="224">
        <v>15</v>
      </c>
      <c r="W192" s="224"/>
      <c r="X192" s="224"/>
      <c r="Y192" s="224"/>
      <c r="Z192" t="s">
        <v>68</v>
      </c>
      <c r="AA192" t="s">
        <v>47</v>
      </c>
      <c r="AB192" t="s">
        <v>215</v>
      </c>
    </row>
    <row r="193" spans="1:29">
      <c r="A193" s="226" t="s">
        <v>1276</v>
      </c>
      <c r="B193" s="227" t="s">
        <v>1277</v>
      </c>
      <c r="C193" s="226" t="s">
        <v>30</v>
      </c>
      <c r="D193" s="226" t="s">
        <v>1278</v>
      </c>
      <c r="E193" s="226" t="s">
        <v>1279</v>
      </c>
      <c r="F193" s="226" t="s">
        <v>1280</v>
      </c>
      <c r="G193" s="228" t="s">
        <v>1281</v>
      </c>
      <c r="H193" s="229" t="s">
        <v>58</v>
      </c>
      <c r="I193" s="229" t="s">
        <v>1282</v>
      </c>
      <c r="J193" s="184" t="s">
        <v>1283</v>
      </c>
      <c r="K193" s="225" t="s">
        <v>130</v>
      </c>
      <c r="L193" s="225" t="s">
        <v>1284</v>
      </c>
      <c r="M193" s="225" t="s">
        <v>1285</v>
      </c>
      <c r="N193" s="225" t="s">
        <v>1286</v>
      </c>
      <c r="O193" s="225" t="s">
        <v>1287</v>
      </c>
      <c r="P193" s="225" t="s">
        <v>118</v>
      </c>
      <c r="Q193" s="225" t="s">
        <v>44</v>
      </c>
      <c r="R193" s="225" t="s">
        <v>1288</v>
      </c>
      <c r="S193" s="225" t="s">
        <v>1289</v>
      </c>
      <c r="T193" s="224" t="s">
        <v>431</v>
      </c>
      <c r="U193" s="224" t="s">
        <v>1290</v>
      </c>
      <c r="V193" s="224">
        <v>11863</v>
      </c>
      <c r="W193" s="224" t="s">
        <v>1291</v>
      </c>
      <c r="X193" s="224">
        <v>10487</v>
      </c>
      <c r="Y193" s="224"/>
      <c r="Z193" t="s">
        <v>68</v>
      </c>
      <c r="AA193" t="s">
        <v>51</v>
      </c>
      <c r="AB193" t="s">
        <v>69</v>
      </c>
      <c r="AC193" s="13"/>
    </row>
    <row r="194" spans="1:29">
      <c r="A194" s="226" t="s">
        <v>1276</v>
      </c>
      <c r="B194" s="227" t="s">
        <v>1277</v>
      </c>
      <c r="C194" s="226" t="s">
        <v>30</v>
      </c>
      <c r="D194" s="226" t="s">
        <v>1278</v>
      </c>
      <c r="E194" s="226" t="s">
        <v>1279</v>
      </c>
      <c r="F194" s="226" t="s">
        <v>1280</v>
      </c>
      <c r="G194" s="228" t="s">
        <v>1281</v>
      </c>
      <c r="H194" s="229" t="s">
        <v>58</v>
      </c>
      <c r="I194" s="229" t="s">
        <v>1282</v>
      </c>
      <c r="J194" s="184" t="s">
        <v>1283</v>
      </c>
      <c r="K194" s="225" t="s">
        <v>130</v>
      </c>
      <c r="L194" s="48" t="s">
        <v>1284</v>
      </c>
      <c r="M194" s="225" t="s">
        <v>1285</v>
      </c>
      <c r="N194" s="225" t="s">
        <v>1286</v>
      </c>
      <c r="O194" s="225" t="s">
        <v>1287</v>
      </c>
      <c r="P194" s="225" t="s">
        <v>118</v>
      </c>
      <c r="Q194" s="225" t="s">
        <v>44</v>
      </c>
      <c r="R194" s="225" t="s">
        <v>1292</v>
      </c>
      <c r="S194" s="225" t="s">
        <v>1293</v>
      </c>
      <c r="T194" s="224" t="s">
        <v>431</v>
      </c>
      <c r="U194" s="224" t="s">
        <v>1294</v>
      </c>
      <c r="V194" s="224">
        <v>11863</v>
      </c>
      <c r="W194" t="s">
        <v>1295</v>
      </c>
      <c r="X194" s="224">
        <v>10487</v>
      </c>
      <c r="Y194" s="224"/>
      <c r="Z194" t="s">
        <v>68</v>
      </c>
      <c r="AA194" t="s">
        <v>51</v>
      </c>
      <c r="AB194" t="s">
        <v>69</v>
      </c>
    </row>
    <row r="195" spans="1:29">
      <c r="A195" s="226" t="s">
        <v>1276</v>
      </c>
      <c r="B195" s="227" t="s">
        <v>1277</v>
      </c>
      <c r="C195" s="226" t="s">
        <v>30</v>
      </c>
      <c r="D195" s="226" t="s">
        <v>1278</v>
      </c>
      <c r="E195" s="226" t="s">
        <v>1279</v>
      </c>
      <c r="F195" s="226" t="s">
        <v>1280</v>
      </c>
      <c r="G195" s="228" t="s">
        <v>1281</v>
      </c>
      <c r="H195" s="229" t="s">
        <v>58</v>
      </c>
      <c r="I195" s="229" t="s">
        <v>1282</v>
      </c>
      <c r="J195" s="184" t="s">
        <v>1283</v>
      </c>
      <c r="K195" s="225" t="s">
        <v>130</v>
      </c>
      <c r="L195" s="48" t="s">
        <v>1284</v>
      </c>
      <c r="M195" s="225" t="s">
        <v>1285</v>
      </c>
      <c r="N195" s="225" t="s">
        <v>1286</v>
      </c>
      <c r="O195" s="225" t="s">
        <v>1287</v>
      </c>
      <c r="P195" s="225" t="s">
        <v>118</v>
      </c>
      <c r="Q195" s="225" t="s">
        <v>44</v>
      </c>
      <c r="R195" t="s">
        <v>1296</v>
      </c>
      <c r="S195" t="s">
        <v>1297</v>
      </c>
      <c r="T195" s="224" t="s">
        <v>431</v>
      </c>
      <c r="U195" t="s">
        <v>1298</v>
      </c>
      <c r="V195" s="224">
        <v>11863</v>
      </c>
      <c r="W195" s="224" t="s">
        <v>1299</v>
      </c>
      <c r="X195" s="224">
        <v>10487</v>
      </c>
      <c r="Y195" s="224"/>
      <c r="Z195" t="s">
        <v>68</v>
      </c>
      <c r="AA195" t="s">
        <v>51</v>
      </c>
      <c r="AB195" t="s">
        <v>69</v>
      </c>
    </row>
    <row r="196" spans="1:29">
      <c r="A196" s="226" t="s">
        <v>1276</v>
      </c>
      <c r="B196" s="227" t="s">
        <v>1277</v>
      </c>
      <c r="C196" s="226" t="s">
        <v>30</v>
      </c>
      <c r="D196" s="226" t="s">
        <v>1278</v>
      </c>
      <c r="E196" s="226" t="s">
        <v>1279</v>
      </c>
      <c r="F196" s="226" t="s">
        <v>1280</v>
      </c>
      <c r="G196" s="228" t="s">
        <v>1281</v>
      </c>
      <c r="H196" s="229" t="s">
        <v>58</v>
      </c>
      <c r="I196" s="229" t="s">
        <v>1282</v>
      </c>
      <c r="J196" s="184" t="s">
        <v>1283</v>
      </c>
      <c r="K196" s="225" t="s">
        <v>130</v>
      </c>
      <c r="L196" s="48" t="s">
        <v>1284</v>
      </c>
      <c r="M196" s="225" t="s">
        <v>1285</v>
      </c>
      <c r="N196" s="225" t="s">
        <v>1286</v>
      </c>
      <c r="O196" s="225" t="s">
        <v>1287</v>
      </c>
      <c r="P196" s="225" t="s">
        <v>118</v>
      </c>
      <c r="Q196" s="225" t="s">
        <v>44</v>
      </c>
      <c r="R196" s="225" t="s">
        <v>1300</v>
      </c>
      <c r="S196" s="225" t="s">
        <v>1301</v>
      </c>
      <c r="T196" s="224" t="s">
        <v>431</v>
      </c>
      <c r="U196" t="s">
        <v>1302</v>
      </c>
      <c r="V196" s="224">
        <v>11863</v>
      </c>
      <c r="W196" s="224" t="s">
        <v>1303</v>
      </c>
      <c r="X196" s="224">
        <v>10487</v>
      </c>
      <c r="Y196" s="224"/>
      <c r="Z196" t="s">
        <v>68</v>
      </c>
      <c r="AA196" t="s">
        <v>51</v>
      </c>
      <c r="AB196" t="s">
        <v>69</v>
      </c>
    </row>
    <row r="197" spans="1:29">
      <c r="A197" s="226"/>
      <c r="B197" s="226"/>
      <c r="C197" s="226"/>
      <c r="D197" s="226"/>
      <c r="E197" s="226"/>
      <c r="F197" s="226"/>
      <c r="G197" s="228"/>
      <c r="H197" s="229"/>
      <c r="I197" s="229"/>
      <c r="J197" s="229"/>
      <c r="K197" s="225"/>
      <c r="L197" s="225"/>
      <c r="M197" s="225"/>
      <c r="N197" s="225"/>
      <c r="O197" s="225"/>
      <c r="P197" s="225"/>
      <c r="Q197" s="225"/>
      <c r="R197" s="225"/>
      <c r="S197" s="226"/>
      <c r="T197" s="229"/>
      <c r="U197" s="229"/>
      <c r="V197" s="229"/>
      <c r="W197" s="229"/>
      <c r="X197" s="229"/>
      <c r="Y197" s="229"/>
    </row>
    <row r="198" spans="1:29">
      <c r="A198" s="226"/>
      <c r="B198" s="226"/>
      <c r="C198" s="226"/>
      <c r="D198" s="226"/>
      <c r="E198" s="226"/>
      <c r="F198" s="226"/>
      <c r="G198" s="228"/>
      <c r="H198" s="229"/>
      <c r="I198" s="229"/>
      <c r="J198" s="229"/>
      <c r="K198" s="225"/>
      <c r="L198" s="225"/>
      <c r="M198" s="225"/>
      <c r="N198" s="225"/>
      <c r="O198" s="225"/>
      <c r="P198" s="225"/>
      <c r="Q198" s="225"/>
      <c r="R198" s="225"/>
      <c r="S198" s="226"/>
      <c r="T198" s="229"/>
      <c r="U198" s="229"/>
      <c r="V198" s="229"/>
      <c r="W198" s="229"/>
      <c r="X198" s="229"/>
      <c r="Y198" s="229"/>
    </row>
    <row r="199" spans="1:29">
      <c r="A199" s="226"/>
      <c r="B199" s="226"/>
      <c r="C199" s="226"/>
      <c r="D199" s="226"/>
      <c r="E199" s="226"/>
      <c r="F199" s="226"/>
      <c r="G199" s="228"/>
      <c r="H199" s="229"/>
      <c r="I199" s="229"/>
      <c r="J199" s="229"/>
      <c r="K199" s="225"/>
      <c r="L199" s="225"/>
      <c r="M199" s="225"/>
      <c r="N199" s="225"/>
      <c r="O199" s="225"/>
      <c r="P199" s="225"/>
      <c r="Q199" s="225"/>
      <c r="R199" s="225"/>
      <c r="S199" s="226"/>
      <c r="T199" s="229"/>
      <c r="U199" s="229"/>
      <c r="V199" s="229"/>
      <c r="W199" s="229"/>
      <c r="X199" s="229"/>
      <c r="Y199" s="229"/>
    </row>
    <row r="200" spans="1:29">
      <c r="A200" s="226"/>
      <c r="B200" s="226"/>
      <c r="C200" s="226"/>
      <c r="D200" s="226"/>
      <c r="E200" s="226"/>
      <c r="F200" s="226"/>
      <c r="G200" s="228"/>
      <c r="H200" s="229"/>
      <c r="I200" s="229"/>
      <c r="J200" s="229"/>
      <c r="K200" s="225"/>
      <c r="L200" s="225"/>
      <c r="M200" s="225"/>
      <c r="N200" s="225"/>
      <c r="O200" s="225"/>
      <c r="P200" s="225"/>
      <c r="Q200" s="225"/>
      <c r="R200" s="225"/>
      <c r="S200" s="226"/>
      <c r="T200" s="229"/>
      <c r="U200" s="229"/>
      <c r="V200" s="229"/>
      <c r="W200" s="229"/>
      <c r="X200" s="229"/>
      <c r="Y200" s="229"/>
    </row>
    <row r="201" spans="1:29">
      <c r="A201" s="226"/>
      <c r="B201" s="226"/>
      <c r="C201" s="226"/>
      <c r="D201" s="226"/>
      <c r="E201" s="226"/>
      <c r="F201" s="226"/>
      <c r="G201" s="228"/>
      <c r="H201" s="229"/>
      <c r="I201" s="229"/>
      <c r="J201" s="229"/>
      <c r="K201" s="225"/>
      <c r="L201" s="225"/>
      <c r="M201" s="225"/>
      <c r="N201" s="225"/>
      <c r="O201" s="225"/>
      <c r="P201" s="225"/>
      <c r="Q201" s="225"/>
      <c r="R201" s="225"/>
      <c r="S201" s="226"/>
      <c r="T201" s="229"/>
      <c r="U201" s="229"/>
      <c r="V201" s="229"/>
      <c r="W201" s="229"/>
      <c r="X201" s="229"/>
      <c r="Y201" s="229"/>
    </row>
    <row r="202" spans="1:29">
      <c r="A202" s="226"/>
      <c r="B202" s="226"/>
      <c r="C202" s="226"/>
      <c r="D202" s="226"/>
      <c r="E202" s="226"/>
      <c r="F202" s="226"/>
      <c r="G202" s="228"/>
      <c r="H202" s="229"/>
      <c r="I202" s="229"/>
      <c r="J202" s="229"/>
      <c r="K202" s="225"/>
      <c r="L202" s="225"/>
      <c r="M202" s="225"/>
      <c r="N202" s="225"/>
      <c r="O202" s="225"/>
      <c r="P202" s="225"/>
      <c r="Q202" s="225"/>
      <c r="R202" s="225"/>
      <c r="S202" s="226"/>
      <c r="T202" s="229"/>
      <c r="U202" s="229"/>
      <c r="V202" s="229"/>
      <c r="W202" s="229"/>
      <c r="X202" s="229"/>
      <c r="Y202" s="229"/>
    </row>
    <row r="203" spans="1:29">
      <c r="A203" s="226"/>
      <c r="B203" s="226"/>
      <c r="C203" s="226"/>
      <c r="D203" s="226"/>
      <c r="E203" s="226"/>
      <c r="F203" s="226"/>
      <c r="G203" s="228"/>
      <c r="H203" s="229"/>
      <c r="I203" s="229"/>
      <c r="J203" s="229"/>
      <c r="K203" s="225"/>
      <c r="L203" s="225"/>
      <c r="M203" s="225"/>
      <c r="N203" s="225"/>
      <c r="O203" s="225"/>
      <c r="P203" s="225"/>
      <c r="Q203" s="225"/>
      <c r="R203" s="225"/>
      <c r="S203" s="226"/>
      <c r="T203" s="229"/>
      <c r="U203" s="229"/>
      <c r="V203" s="229"/>
      <c r="W203" s="229"/>
      <c r="X203" s="229"/>
      <c r="Y203" s="229"/>
    </row>
    <row r="204" spans="1:29">
      <c r="A204" s="226"/>
      <c r="B204" s="226"/>
      <c r="C204" s="226"/>
      <c r="D204" s="226"/>
      <c r="E204" s="226"/>
      <c r="F204" s="226"/>
      <c r="G204" s="228"/>
      <c r="H204" s="229"/>
      <c r="I204" s="229"/>
      <c r="J204" s="229"/>
      <c r="K204" s="225"/>
      <c r="L204" s="225"/>
      <c r="M204" s="225"/>
      <c r="N204" s="225"/>
      <c r="O204" s="225"/>
      <c r="P204" s="225"/>
      <c r="Q204" s="225"/>
      <c r="R204" s="225"/>
      <c r="S204" s="226"/>
      <c r="T204" s="229"/>
      <c r="U204" s="229"/>
      <c r="V204" s="229"/>
      <c r="W204" s="229"/>
      <c r="X204" s="229"/>
      <c r="Y204" s="229"/>
    </row>
    <row r="205" spans="1:29">
      <c r="A205" s="226"/>
      <c r="B205" s="226"/>
      <c r="C205" s="226"/>
      <c r="D205" s="226"/>
      <c r="E205" s="226"/>
      <c r="F205" s="226"/>
      <c r="G205" s="228"/>
      <c r="H205" s="229"/>
      <c r="I205" s="229"/>
      <c r="J205" s="229"/>
      <c r="K205" s="225"/>
      <c r="L205" s="225"/>
      <c r="M205" s="225"/>
      <c r="N205" s="225"/>
      <c r="O205" s="225"/>
      <c r="P205" s="225"/>
      <c r="Q205" s="225"/>
      <c r="R205" s="225"/>
      <c r="S205" s="226"/>
      <c r="T205" s="229"/>
      <c r="U205" s="229"/>
      <c r="V205" s="229"/>
      <c r="W205" s="229"/>
      <c r="X205" s="229"/>
      <c r="Y205" s="229"/>
    </row>
    <row r="206" spans="1:29">
      <c r="A206" s="226"/>
      <c r="B206" s="226"/>
      <c r="C206" s="226"/>
      <c r="D206" s="226"/>
      <c r="E206" s="226"/>
      <c r="F206" s="226"/>
      <c r="G206" s="228"/>
      <c r="H206" s="229"/>
      <c r="I206" s="229"/>
      <c r="J206" s="229"/>
      <c r="K206" s="225"/>
      <c r="L206" s="225"/>
      <c r="M206" s="225"/>
      <c r="N206" s="225"/>
      <c r="O206" s="225"/>
      <c r="P206" s="225"/>
      <c r="Q206" s="225"/>
      <c r="R206" s="225"/>
      <c r="S206" s="226"/>
      <c r="T206" s="229"/>
      <c r="U206" s="229"/>
      <c r="V206" s="229"/>
      <c r="W206" s="229"/>
      <c r="X206" s="229"/>
      <c r="Y206" s="229"/>
    </row>
    <row r="207" spans="1:29">
      <c r="A207" s="226"/>
      <c r="B207" s="226"/>
      <c r="C207" s="226"/>
      <c r="D207" s="226"/>
      <c r="E207" s="226"/>
      <c r="F207" s="226"/>
      <c r="G207" s="228"/>
      <c r="H207" s="229"/>
      <c r="I207" s="229"/>
      <c r="J207" s="229"/>
      <c r="K207" s="225"/>
      <c r="L207" s="225"/>
      <c r="M207" s="225"/>
      <c r="N207" s="225"/>
      <c r="O207" s="225"/>
      <c r="P207" s="225"/>
      <c r="Q207" s="225"/>
      <c r="R207" s="225"/>
      <c r="S207" s="226"/>
      <c r="T207" s="229"/>
      <c r="U207" s="229"/>
      <c r="V207" s="229"/>
      <c r="W207" s="229"/>
      <c r="X207" s="229"/>
      <c r="Y207" s="229"/>
    </row>
    <row r="208" spans="1:29">
      <c r="A208" s="226"/>
      <c r="B208" s="226"/>
      <c r="C208" s="226"/>
      <c r="D208" s="226"/>
      <c r="E208" s="226"/>
      <c r="F208" s="226"/>
      <c r="G208" s="228"/>
      <c r="H208" s="229"/>
      <c r="I208" s="229"/>
      <c r="J208" s="229"/>
      <c r="K208" s="225"/>
      <c r="L208" s="225"/>
      <c r="M208" s="225"/>
      <c r="N208" s="225"/>
      <c r="O208" s="225"/>
      <c r="P208" s="225"/>
      <c r="Q208" s="225"/>
      <c r="R208" s="225"/>
      <c r="S208" s="226"/>
      <c r="T208" s="229"/>
      <c r="U208" s="229"/>
      <c r="V208" s="229"/>
      <c r="W208" s="229"/>
      <c r="X208" s="229"/>
      <c r="Y208" s="229"/>
    </row>
    <row r="209" spans="1:25">
      <c r="A209" s="226"/>
      <c r="B209" s="226"/>
      <c r="C209" s="226"/>
      <c r="D209" s="226"/>
      <c r="E209" s="226"/>
      <c r="F209" s="226"/>
      <c r="G209" s="228"/>
      <c r="H209" s="229"/>
      <c r="I209" s="229"/>
      <c r="J209" s="229"/>
      <c r="K209" s="225"/>
      <c r="L209" s="225"/>
      <c r="M209" s="225"/>
      <c r="N209" s="225"/>
      <c r="O209" s="225"/>
      <c r="P209" s="225"/>
      <c r="Q209" s="225"/>
      <c r="R209" s="225"/>
      <c r="S209" s="226"/>
      <c r="T209" s="229"/>
      <c r="U209" s="229"/>
      <c r="V209" s="229"/>
      <c r="W209" s="229"/>
      <c r="X209" s="229"/>
      <c r="Y209" s="229"/>
    </row>
    <row r="210" spans="1:25">
      <c r="A210" s="226"/>
      <c r="B210" s="226"/>
      <c r="C210" s="226"/>
      <c r="D210" s="226"/>
      <c r="E210" s="226"/>
      <c r="F210" s="226"/>
      <c r="G210" s="228"/>
      <c r="H210" s="229"/>
      <c r="I210" s="229"/>
      <c r="J210" s="229"/>
      <c r="K210" s="225"/>
      <c r="L210" s="225"/>
      <c r="M210" s="225"/>
      <c r="N210" s="225"/>
      <c r="O210" s="225"/>
      <c r="P210" s="225"/>
      <c r="Q210" s="225"/>
      <c r="R210" s="225"/>
      <c r="S210" s="226"/>
      <c r="T210" s="229"/>
      <c r="U210" s="229"/>
      <c r="V210" s="229"/>
      <c r="W210" s="229"/>
      <c r="X210" s="229"/>
      <c r="Y210" s="229"/>
    </row>
    <row r="211" spans="1:25">
      <c r="A211" s="226"/>
      <c r="B211" s="226"/>
      <c r="C211" s="226"/>
      <c r="D211" s="226"/>
      <c r="E211" s="226"/>
      <c r="F211" s="226"/>
      <c r="G211" s="228"/>
      <c r="H211" s="229"/>
      <c r="I211" s="229"/>
      <c r="J211" s="229"/>
      <c r="K211" s="225"/>
      <c r="L211" s="225"/>
      <c r="M211" s="225"/>
      <c r="N211" s="225"/>
      <c r="O211" s="225"/>
      <c r="P211" s="225"/>
      <c r="Q211" s="225"/>
      <c r="R211" s="225"/>
      <c r="S211" s="226"/>
      <c r="T211" s="229"/>
      <c r="U211" s="229"/>
      <c r="V211" s="229"/>
      <c r="W211" s="229"/>
      <c r="X211" s="229"/>
      <c r="Y211" s="229"/>
    </row>
    <row r="212" spans="1:25">
      <c r="A212" s="226"/>
      <c r="B212" s="226"/>
      <c r="C212" s="226"/>
      <c r="D212" s="226"/>
      <c r="E212" s="226"/>
      <c r="F212" s="226"/>
      <c r="G212" s="228"/>
      <c r="H212" s="229"/>
      <c r="I212" s="229"/>
      <c r="J212" s="229"/>
      <c r="K212" s="225"/>
      <c r="L212" s="225"/>
      <c r="M212" s="225"/>
      <c r="N212" s="225"/>
      <c r="O212" s="225"/>
      <c r="P212" s="225"/>
      <c r="Q212" s="225"/>
      <c r="R212" s="225"/>
      <c r="S212" s="226"/>
      <c r="T212" s="229"/>
      <c r="U212" s="229"/>
      <c r="V212" s="229"/>
      <c r="W212" s="229"/>
      <c r="X212" s="229"/>
      <c r="Y212" s="229"/>
    </row>
    <row r="213" spans="1:25">
      <c r="A213" s="226"/>
      <c r="B213" s="226"/>
      <c r="C213" s="226"/>
      <c r="D213" s="226"/>
      <c r="E213" s="226"/>
      <c r="F213" s="226"/>
      <c r="G213" s="228"/>
      <c r="H213" s="229"/>
      <c r="I213" s="229"/>
      <c r="J213" s="229"/>
      <c r="K213" s="225"/>
      <c r="L213" s="225"/>
      <c r="M213" s="225"/>
      <c r="N213" s="225"/>
      <c r="O213" s="225"/>
      <c r="P213" s="225"/>
      <c r="Q213" s="225"/>
      <c r="R213" s="225"/>
      <c r="S213" s="226"/>
      <c r="T213" s="229"/>
      <c r="U213" s="229"/>
      <c r="V213" s="229"/>
      <c r="W213" s="229"/>
      <c r="X213" s="229"/>
      <c r="Y213" s="229"/>
    </row>
    <row r="214" spans="1:25">
      <c r="A214" s="226"/>
      <c r="B214" s="226"/>
      <c r="C214" s="226"/>
      <c r="D214" s="226"/>
      <c r="E214" s="226"/>
      <c r="F214" s="226"/>
      <c r="G214" s="228"/>
      <c r="H214" s="229"/>
      <c r="I214" s="229"/>
      <c r="J214" s="229"/>
      <c r="K214" s="225"/>
      <c r="L214" s="225"/>
      <c r="M214" s="225"/>
      <c r="N214" s="225"/>
      <c r="O214" s="225"/>
      <c r="P214" s="225"/>
      <c r="Q214" s="225"/>
      <c r="R214" s="225"/>
      <c r="S214" s="226"/>
      <c r="T214" s="229"/>
      <c r="U214" s="229"/>
      <c r="V214" s="229"/>
      <c r="W214" s="229"/>
      <c r="X214" s="229"/>
      <c r="Y214" s="229"/>
    </row>
    <row r="215" spans="1:25">
      <c r="A215" s="226"/>
      <c r="B215" s="226"/>
      <c r="C215" s="226"/>
      <c r="D215" s="226"/>
      <c r="E215" s="226"/>
      <c r="F215" s="226"/>
      <c r="G215" s="228"/>
      <c r="H215" s="229"/>
      <c r="I215" s="229"/>
      <c r="J215" s="229"/>
      <c r="K215" s="225"/>
      <c r="L215" s="225"/>
      <c r="M215" s="225"/>
      <c r="N215" s="225"/>
      <c r="O215" s="225"/>
      <c r="P215" s="225"/>
      <c r="Q215" s="225"/>
      <c r="R215" s="225"/>
      <c r="S215" s="226"/>
      <c r="T215" s="229"/>
      <c r="U215" s="229"/>
      <c r="V215" s="229"/>
      <c r="W215" s="229"/>
      <c r="X215" s="229"/>
      <c r="Y215" s="229"/>
    </row>
    <row r="216" spans="1:25">
      <c r="A216" s="226"/>
      <c r="B216" s="226"/>
      <c r="C216" s="226"/>
      <c r="D216" s="226"/>
      <c r="E216" s="226"/>
      <c r="F216" s="226"/>
      <c r="G216" s="228"/>
      <c r="H216" s="229"/>
      <c r="I216" s="229"/>
      <c r="J216" s="229"/>
      <c r="K216" s="225"/>
      <c r="L216" s="225"/>
      <c r="M216" s="225"/>
      <c r="N216" s="225"/>
      <c r="O216" s="225"/>
      <c r="P216" s="225"/>
      <c r="Q216" s="225"/>
      <c r="R216" s="225"/>
      <c r="S216" s="226"/>
      <c r="T216" s="229"/>
      <c r="U216" s="229"/>
      <c r="V216" s="229"/>
      <c r="W216" s="229"/>
      <c r="X216" s="229"/>
      <c r="Y216" s="229"/>
    </row>
    <row r="217" spans="1:25">
      <c r="A217" s="226"/>
      <c r="B217" s="226"/>
      <c r="C217" s="226"/>
      <c r="D217" s="226"/>
      <c r="E217" s="226"/>
      <c r="F217" s="226"/>
      <c r="G217" s="228"/>
      <c r="H217" s="229"/>
      <c r="I217" s="229"/>
      <c r="J217" s="229"/>
      <c r="K217" s="225"/>
      <c r="L217" s="225"/>
      <c r="M217" s="225"/>
      <c r="N217" s="225"/>
      <c r="O217" s="225"/>
      <c r="P217" s="225"/>
      <c r="Q217" s="225"/>
      <c r="R217" s="225"/>
      <c r="S217" s="226"/>
      <c r="T217" s="229"/>
      <c r="U217" s="229"/>
      <c r="V217" s="229"/>
      <c r="W217" s="229"/>
      <c r="X217" s="229"/>
      <c r="Y217" s="229"/>
    </row>
    <row r="218" spans="1:25">
      <c r="A218" s="226"/>
      <c r="B218" s="226"/>
      <c r="C218" s="226"/>
      <c r="D218" s="226"/>
      <c r="E218" s="226"/>
      <c r="F218" s="226"/>
      <c r="G218" s="228"/>
      <c r="H218" s="229"/>
      <c r="I218" s="229"/>
      <c r="J218" s="229"/>
      <c r="K218" s="225"/>
      <c r="L218" s="225"/>
      <c r="M218" s="225"/>
      <c r="N218" s="225"/>
      <c r="O218" s="225"/>
      <c r="P218" s="225"/>
      <c r="Q218" s="225"/>
      <c r="R218" s="225"/>
      <c r="S218" s="226"/>
      <c r="T218" s="229"/>
      <c r="U218" s="229"/>
      <c r="V218" s="229"/>
      <c r="W218" s="229"/>
      <c r="X218" s="229"/>
      <c r="Y218" s="229"/>
    </row>
    <row r="219" spans="1:25">
      <c r="A219" s="226"/>
      <c r="B219" s="226"/>
      <c r="C219" s="226"/>
      <c r="D219" s="226"/>
      <c r="E219" s="226"/>
      <c r="F219" s="226"/>
      <c r="G219" s="228"/>
      <c r="H219" s="229"/>
      <c r="I219" s="229"/>
      <c r="J219" s="229"/>
      <c r="K219" s="225"/>
      <c r="L219" s="225"/>
      <c r="M219" s="225"/>
      <c r="N219" s="225"/>
      <c r="O219" s="225"/>
      <c r="P219" s="225"/>
      <c r="Q219" s="225"/>
      <c r="R219" s="225"/>
      <c r="S219" s="226"/>
      <c r="T219" s="229"/>
      <c r="U219" s="229"/>
      <c r="V219" s="229"/>
      <c r="W219" s="229"/>
      <c r="X219" s="229"/>
      <c r="Y219" s="229"/>
    </row>
    <row r="220" spans="1:25">
      <c r="A220" s="226"/>
      <c r="B220" s="226"/>
      <c r="C220" s="226"/>
      <c r="D220" s="226"/>
      <c r="E220" s="226"/>
      <c r="F220" s="226"/>
      <c r="G220" s="228"/>
      <c r="H220" s="229"/>
      <c r="I220" s="229"/>
      <c r="J220" s="229"/>
      <c r="K220" s="225"/>
      <c r="L220" s="225"/>
      <c r="M220" s="225"/>
      <c r="N220" s="225"/>
      <c r="O220" s="225"/>
      <c r="P220" s="225"/>
      <c r="Q220" s="225"/>
      <c r="R220" s="225"/>
      <c r="S220" s="226"/>
      <c r="T220" s="229"/>
      <c r="U220" s="229"/>
      <c r="V220" s="229"/>
      <c r="W220" s="229"/>
      <c r="X220" s="229"/>
      <c r="Y220" s="229"/>
    </row>
    <row r="221" spans="1:25">
      <c r="A221" s="226"/>
      <c r="B221" s="226"/>
      <c r="C221" s="226"/>
      <c r="D221" s="226"/>
      <c r="E221" s="226"/>
      <c r="F221" s="226"/>
      <c r="G221" s="228"/>
      <c r="H221" s="229"/>
      <c r="I221" s="229"/>
      <c r="J221" s="229"/>
      <c r="K221" s="225"/>
      <c r="L221" s="225"/>
      <c r="M221" s="225"/>
      <c r="N221" s="225"/>
      <c r="O221" s="225"/>
      <c r="P221" s="225"/>
      <c r="Q221" s="225"/>
      <c r="R221" s="225"/>
      <c r="S221" s="226"/>
      <c r="T221" s="229"/>
      <c r="U221" s="229"/>
      <c r="V221" s="229"/>
      <c r="W221" s="229"/>
      <c r="X221" s="229"/>
      <c r="Y221" s="229"/>
    </row>
    <row r="222" spans="1:25">
      <c r="A222" s="226"/>
      <c r="B222" s="226"/>
      <c r="C222" s="226"/>
      <c r="D222" s="226"/>
      <c r="E222" s="226"/>
      <c r="F222" s="226"/>
      <c r="G222" s="228"/>
      <c r="H222" s="229"/>
      <c r="I222" s="229"/>
      <c r="J222" s="229"/>
      <c r="K222" s="225"/>
      <c r="L222" s="225"/>
      <c r="M222" s="225"/>
      <c r="N222" s="225"/>
      <c r="O222" s="225"/>
      <c r="P222" s="225"/>
      <c r="Q222" s="225"/>
      <c r="R222" s="225"/>
      <c r="S222" s="226"/>
      <c r="T222" s="229"/>
      <c r="U222" s="229"/>
      <c r="V222" s="229"/>
      <c r="W222" s="229"/>
      <c r="X222" s="229"/>
      <c r="Y222" s="229"/>
    </row>
    <row r="223" spans="1:25">
      <c r="A223" s="226"/>
      <c r="B223" s="226"/>
      <c r="C223" s="226"/>
      <c r="D223" s="226"/>
      <c r="E223" s="226"/>
      <c r="F223" s="226"/>
      <c r="G223" s="228"/>
      <c r="H223" s="229"/>
      <c r="I223" s="229"/>
      <c r="J223" s="229"/>
      <c r="K223" s="225"/>
      <c r="L223" s="225"/>
      <c r="M223" s="225"/>
      <c r="N223" s="225"/>
      <c r="O223" s="225"/>
      <c r="P223" s="225"/>
      <c r="Q223" s="225"/>
      <c r="R223" s="225"/>
      <c r="S223" s="226"/>
      <c r="T223" s="229"/>
      <c r="U223" s="229"/>
      <c r="V223" s="229"/>
      <c r="W223" s="229"/>
      <c r="X223" s="229"/>
      <c r="Y223" s="229"/>
    </row>
    <row r="224" spans="1:25">
      <c r="A224" s="226"/>
      <c r="B224" s="226"/>
      <c r="C224" s="226"/>
      <c r="D224" s="226"/>
      <c r="E224" s="226"/>
      <c r="F224" s="226"/>
      <c r="G224" s="228"/>
      <c r="H224" s="229"/>
      <c r="I224" s="229"/>
      <c r="J224" s="229"/>
      <c r="K224" s="225"/>
      <c r="L224" s="225"/>
      <c r="M224" s="225"/>
      <c r="N224" s="225"/>
      <c r="O224" s="225"/>
      <c r="P224" s="225"/>
      <c r="Q224" s="225"/>
      <c r="R224" s="225"/>
      <c r="S224" s="226"/>
      <c r="T224" s="229"/>
      <c r="U224" s="229"/>
      <c r="V224" s="229"/>
      <c r="W224" s="229"/>
      <c r="X224" s="229"/>
      <c r="Y224" s="229"/>
    </row>
    <row r="225" spans="1:25">
      <c r="A225" s="226"/>
      <c r="B225" s="226"/>
      <c r="C225" s="226"/>
      <c r="D225" s="226"/>
      <c r="E225" s="226"/>
      <c r="F225" s="226"/>
      <c r="G225" s="228"/>
      <c r="H225" s="229"/>
      <c r="I225" s="229"/>
      <c r="J225" s="229"/>
      <c r="K225" s="225"/>
      <c r="L225" s="225"/>
      <c r="M225" s="225"/>
      <c r="N225" s="225"/>
      <c r="O225" s="225"/>
      <c r="P225" s="225"/>
      <c r="Q225" s="225"/>
      <c r="R225" s="225"/>
      <c r="S225" s="226"/>
      <c r="T225" s="229"/>
      <c r="U225" s="229"/>
      <c r="V225" s="229"/>
      <c r="W225" s="229"/>
      <c r="X225" s="229"/>
      <c r="Y225" s="229"/>
    </row>
    <row r="226" spans="1:25">
      <c r="A226" s="226"/>
      <c r="B226" s="226"/>
      <c r="C226" s="226"/>
      <c r="D226" s="226"/>
      <c r="E226" s="226"/>
      <c r="F226" s="226"/>
      <c r="G226" s="228"/>
      <c r="H226" s="229"/>
      <c r="I226" s="229"/>
      <c r="J226" s="229"/>
      <c r="K226" s="225"/>
      <c r="L226" s="225"/>
      <c r="M226" s="225"/>
      <c r="N226" s="225"/>
      <c r="O226" s="225"/>
      <c r="P226" s="225"/>
      <c r="Q226" s="225"/>
      <c r="R226" s="225"/>
      <c r="S226" s="226"/>
      <c r="T226" s="229"/>
      <c r="U226" s="229"/>
      <c r="V226" s="229"/>
      <c r="W226" s="229"/>
      <c r="X226" s="229"/>
      <c r="Y226" s="229"/>
    </row>
    <row r="227" spans="1:25">
      <c r="A227" s="226"/>
      <c r="B227" s="226"/>
      <c r="C227" s="226"/>
      <c r="D227" s="226"/>
      <c r="E227" s="226"/>
      <c r="F227" s="226"/>
      <c r="G227" s="228"/>
      <c r="H227" s="229"/>
      <c r="I227" s="229"/>
      <c r="J227" s="229"/>
      <c r="K227" s="225"/>
      <c r="L227" s="225"/>
      <c r="M227" s="225"/>
      <c r="N227" s="225"/>
      <c r="O227" s="225"/>
      <c r="P227" s="225"/>
      <c r="Q227" s="225"/>
      <c r="R227" s="225"/>
      <c r="S227" s="226"/>
      <c r="T227" s="229"/>
      <c r="U227" s="229"/>
      <c r="V227" s="229"/>
      <c r="W227" s="229"/>
      <c r="X227" s="229"/>
      <c r="Y227" s="229"/>
    </row>
    <row r="228" spans="1:25">
      <c r="A228" s="226"/>
      <c r="B228" s="226"/>
      <c r="C228" s="226"/>
      <c r="D228" s="226"/>
      <c r="E228" s="226"/>
      <c r="F228" s="226"/>
      <c r="G228" s="228"/>
      <c r="H228" s="229"/>
      <c r="I228" s="229"/>
      <c r="J228" s="229"/>
      <c r="K228" s="225"/>
      <c r="L228" s="225"/>
      <c r="M228" s="225"/>
      <c r="N228" s="225"/>
      <c r="O228" s="225"/>
      <c r="P228" s="225"/>
      <c r="Q228" s="225"/>
      <c r="R228" s="225"/>
      <c r="S228" s="226"/>
      <c r="T228" s="229"/>
      <c r="U228" s="229"/>
      <c r="V228" s="229"/>
      <c r="W228" s="229"/>
      <c r="X228" s="229"/>
      <c r="Y228" s="229"/>
    </row>
    <row r="229" spans="1:25">
      <c r="A229" s="226"/>
      <c r="B229" s="226"/>
      <c r="C229" s="226"/>
      <c r="D229" s="226"/>
      <c r="E229" s="226"/>
      <c r="F229" s="226"/>
      <c r="G229" s="228"/>
      <c r="H229" s="229"/>
      <c r="I229" s="229"/>
      <c r="J229" s="229"/>
      <c r="K229" s="225"/>
      <c r="L229" s="225"/>
      <c r="M229" s="225"/>
      <c r="N229" s="225"/>
      <c r="O229" s="225"/>
      <c r="P229" s="225"/>
      <c r="Q229" s="225"/>
      <c r="R229" s="225"/>
      <c r="S229" s="226"/>
      <c r="T229" s="229"/>
      <c r="U229" s="229"/>
      <c r="V229" s="229"/>
      <c r="W229" s="229"/>
      <c r="X229" s="229"/>
      <c r="Y229" s="229"/>
    </row>
    <row r="230" spans="1:25">
      <c r="A230" s="226"/>
      <c r="B230" s="226"/>
      <c r="C230" s="226"/>
      <c r="D230" s="226"/>
      <c r="E230" s="226"/>
      <c r="F230" s="226"/>
      <c r="G230" s="228"/>
      <c r="H230" s="229"/>
      <c r="I230" s="229"/>
      <c r="J230" s="229"/>
      <c r="K230" s="225"/>
      <c r="L230" s="225"/>
      <c r="M230" s="225"/>
      <c r="N230" s="225"/>
      <c r="O230" s="225"/>
      <c r="P230" s="225"/>
      <c r="Q230" s="225"/>
      <c r="R230" s="225"/>
      <c r="S230" s="226"/>
      <c r="T230" s="229"/>
      <c r="U230" s="229"/>
      <c r="V230" s="229"/>
      <c r="W230" s="229"/>
      <c r="X230" s="229"/>
      <c r="Y230" s="229"/>
    </row>
    <row r="231" spans="1:25">
      <c r="A231" s="226"/>
      <c r="B231" s="226"/>
      <c r="C231" s="226"/>
      <c r="D231" s="226"/>
      <c r="E231" s="226"/>
      <c r="F231" s="226"/>
      <c r="G231" s="228"/>
      <c r="H231" s="229"/>
      <c r="I231" s="229"/>
      <c r="J231" s="229"/>
      <c r="K231" s="225"/>
      <c r="L231" s="225"/>
      <c r="M231" s="225"/>
      <c r="N231" s="225"/>
      <c r="O231" s="225"/>
      <c r="P231" s="225"/>
      <c r="Q231" s="225"/>
      <c r="R231" s="225"/>
      <c r="S231" s="226"/>
      <c r="T231" s="229"/>
      <c r="U231" s="229"/>
      <c r="V231" s="229"/>
      <c r="W231" s="229"/>
      <c r="X231" s="229"/>
      <c r="Y231" s="229"/>
    </row>
    <row r="232" spans="1:25">
      <c r="A232" s="226"/>
      <c r="B232" s="226"/>
      <c r="C232" s="226"/>
      <c r="D232" s="226"/>
      <c r="E232" s="226"/>
      <c r="F232" s="226"/>
      <c r="G232" s="228"/>
      <c r="H232" s="229"/>
      <c r="I232" s="229"/>
      <c r="J232" s="229"/>
      <c r="K232" s="225"/>
      <c r="L232" s="225"/>
      <c r="M232" s="225"/>
      <c r="N232" s="225"/>
      <c r="O232" s="225"/>
      <c r="P232" s="225"/>
      <c r="Q232" s="225"/>
      <c r="R232" s="225"/>
      <c r="S232" s="226"/>
      <c r="T232" s="229"/>
      <c r="U232" s="229"/>
      <c r="V232" s="229"/>
      <c r="W232" s="229"/>
      <c r="X232" s="229"/>
      <c r="Y232" s="229"/>
    </row>
    <row r="233" spans="1:25">
      <c r="A233" s="226"/>
      <c r="B233" s="226"/>
      <c r="C233" s="226"/>
      <c r="D233" s="226"/>
      <c r="E233" s="226"/>
      <c r="F233" s="226"/>
      <c r="G233" s="228"/>
      <c r="H233" s="229"/>
      <c r="I233" s="229"/>
      <c r="J233" s="229"/>
      <c r="K233" s="225"/>
      <c r="L233" s="225"/>
      <c r="M233" s="225"/>
      <c r="N233" s="225"/>
      <c r="O233" s="225"/>
      <c r="P233" s="225"/>
      <c r="Q233" s="225"/>
      <c r="R233" s="225"/>
      <c r="S233" s="226"/>
      <c r="T233" s="229"/>
      <c r="U233" s="229"/>
      <c r="V233" s="229"/>
      <c r="W233" s="229"/>
      <c r="X233" s="229"/>
      <c r="Y233" s="229"/>
    </row>
    <row r="234" spans="1:25">
      <c r="A234" s="226"/>
      <c r="B234" s="226"/>
      <c r="C234" s="226"/>
      <c r="D234" s="226"/>
      <c r="E234" s="226"/>
      <c r="F234" s="226"/>
      <c r="G234" s="228"/>
      <c r="H234" s="229"/>
      <c r="I234" s="229"/>
      <c r="J234" s="229"/>
      <c r="K234" s="225"/>
      <c r="L234" s="225"/>
      <c r="M234" s="225"/>
      <c r="N234" s="225"/>
      <c r="O234" s="225"/>
      <c r="P234" s="225"/>
      <c r="Q234" s="225"/>
      <c r="R234" s="225"/>
      <c r="S234" s="226"/>
      <c r="T234" s="229"/>
      <c r="U234" s="229"/>
      <c r="V234" s="229"/>
      <c r="W234" s="229"/>
      <c r="X234" s="229"/>
      <c r="Y234" s="229"/>
    </row>
    <row r="235" spans="1:25">
      <c r="A235" s="226"/>
      <c r="B235" s="226"/>
      <c r="C235" s="226"/>
      <c r="D235" s="226"/>
      <c r="E235" s="226"/>
      <c r="F235" s="226"/>
      <c r="G235" s="228"/>
      <c r="H235" s="229"/>
      <c r="I235" s="229"/>
      <c r="J235" s="229"/>
      <c r="K235" s="225"/>
      <c r="L235" s="225"/>
      <c r="M235" s="225"/>
      <c r="N235" s="225"/>
      <c r="O235" s="225"/>
      <c r="P235" s="225"/>
      <c r="Q235" s="225"/>
      <c r="R235" s="225"/>
      <c r="S235" s="226"/>
      <c r="T235" s="229"/>
      <c r="U235" s="229"/>
      <c r="V235" s="229"/>
      <c r="W235" s="229"/>
      <c r="X235" s="229"/>
      <c r="Y235" s="229"/>
    </row>
    <row r="236" spans="1:25">
      <c r="A236" s="226"/>
      <c r="B236" s="226"/>
      <c r="C236" s="226"/>
      <c r="D236" s="226"/>
      <c r="E236" s="226"/>
      <c r="F236" s="226"/>
      <c r="G236" s="228"/>
      <c r="H236" s="229"/>
      <c r="I236" s="229"/>
      <c r="J236" s="229"/>
      <c r="K236" s="225"/>
      <c r="L236" s="225"/>
      <c r="M236" s="225"/>
      <c r="N236" s="225"/>
      <c r="O236" s="225"/>
      <c r="P236" s="225"/>
      <c r="Q236" s="225"/>
      <c r="R236" s="225"/>
      <c r="S236" s="226"/>
      <c r="T236" s="229"/>
      <c r="U236" s="229"/>
      <c r="V236" s="229"/>
      <c r="W236" s="229"/>
      <c r="X236" s="229"/>
      <c r="Y236" s="229"/>
    </row>
    <row r="237" spans="1:25">
      <c r="A237" s="226"/>
      <c r="B237" s="226"/>
      <c r="C237" s="226"/>
      <c r="D237" s="226"/>
      <c r="E237" s="226"/>
      <c r="F237" s="226"/>
      <c r="G237" s="228"/>
      <c r="H237" s="229"/>
      <c r="I237" s="229"/>
      <c r="J237" s="229"/>
      <c r="K237" s="225"/>
      <c r="L237" s="225"/>
      <c r="M237" s="225"/>
      <c r="N237" s="225"/>
      <c r="O237" s="225"/>
      <c r="P237" s="225"/>
      <c r="Q237" s="225"/>
      <c r="R237" s="225"/>
      <c r="S237" s="226"/>
      <c r="T237" s="229"/>
      <c r="U237" s="229"/>
      <c r="V237" s="229"/>
      <c r="W237" s="229"/>
      <c r="X237" s="229"/>
      <c r="Y237" s="229"/>
    </row>
    <row r="238" spans="1:25">
      <c r="A238" s="226"/>
      <c r="B238" s="226"/>
      <c r="C238" s="226"/>
      <c r="D238" s="226"/>
      <c r="E238" s="226"/>
      <c r="F238" s="226"/>
      <c r="G238" s="228"/>
      <c r="H238" s="229"/>
      <c r="I238" s="229"/>
      <c r="J238" s="229"/>
      <c r="K238" s="225"/>
      <c r="L238" s="225"/>
      <c r="M238" s="225"/>
      <c r="N238" s="225"/>
      <c r="O238" s="225"/>
      <c r="P238" s="225"/>
      <c r="Q238" s="225"/>
      <c r="R238" s="225"/>
      <c r="S238" s="226"/>
      <c r="T238" s="229"/>
      <c r="U238" s="229"/>
      <c r="V238" s="229"/>
      <c r="W238" s="229"/>
      <c r="X238" s="229"/>
      <c r="Y238" s="229"/>
    </row>
    <row r="239" spans="1:25">
      <c r="A239" s="226"/>
      <c r="B239" s="226"/>
      <c r="C239" s="226"/>
      <c r="D239" s="226"/>
      <c r="E239" s="226"/>
      <c r="F239" s="226"/>
      <c r="G239" s="228"/>
      <c r="H239" s="229"/>
      <c r="I239" s="229"/>
      <c r="J239" s="229"/>
      <c r="K239" s="225"/>
      <c r="L239" s="225"/>
      <c r="M239" s="225"/>
      <c r="N239" s="225"/>
      <c r="O239" s="225"/>
      <c r="P239" s="225"/>
      <c r="Q239" s="225"/>
      <c r="R239" s="225"/>
      <c r="S239" s="226"/>
      <c r="T239" s="229"/>
      <c r="U239" s="229"/>
      <c r="V239" s="229"/>
      <c r="W239" s="229"/>
      <c r="X239" s="229"/>
      <c r="Y239" s="229"/>
    </row>
  </sheetData>
  <phoneticPr fontId="4" type="noConversion"/>
  <dataValidations count="1">
    <dataValidation type="list" allowBlank="1" showInputMessage="1" showErrorMessage="1" sqref="K72:K77 K68:K69 K79:K83 K40:K63 K3:K37 K87:K1048576 Z155:AA159 Z93:AA153 AB93:AB159 Z24:AB88 Z1:AB22 Z184:AB188 Z167:AB182 Z190:AB1048576" xr:uid="{1C265325-4E50-45F3-B795-A7815A9D4E4F}">
      <formula1>#REF!</formula1>
    </dataValidation>
  </dataValidations>
  <hyperlinks>
    <hyperlink ref="J60" r:id="rId1" xr:uid="{1B83A680-D530-410D-BC37-FF33F39A5021}"/>
    <hyperlink ref="J43" r:id="rId2" xr:uid="{BF0575E0-8736-46B4-8026-53212EC0DFCB}"/>
    <hyperlink ref="J57" r:id="rId3" xr:uid="{2AFEDF0F-F980-41D7-A2AB-0CD102EEA5B3}"/>
    <hyperlink ref="J59" r:id="rId4" xr:uid="{0645314C-D07F-48D5-A8B2-73EE6B87F83A}"/>
    <hyperlink ref="J50" r:id="rId5" xr:uid="{BA7BF7D3-0E81-4F02-96F2-0F5FE1794B4E}"/>
    <hyperlink ref="J25" r:id="rId6" xr:uid="{3C8A0F56-20B4-4F44-9F1A-701F9B6989AF}"/>
    <hyperlink ref="J23" r:id="rId7" xr:uid="{D5F98C0E-3157-426C-AE72-20C9E2274E94}"/>
    <hyperlink ref="J72" r:id="rId8" xr:uid="{B56743DC-2CF6-41ED-9C28-01CF6641053C}"/>
    <hyperlink ref="J73:J75" r:id="rId9" display="https://dx.doi.org/10.1136/archdischild-2020-318806 " xr:uid="{C1BFAB5A-4A88-4D04-82C2-E569D812C249}"/>
    <hyperlink ref="J13" r:id="rId10" xr:uid="{1590123A-0558-40CB-A592-EFAAEC6BD0E1}"/>
    <hyperlink ref="J12" r:id="rId11" xr:uid="{5F300ACA-6831-4B49-BF8E-F426FD1DF509}"/>
    <hyperlink ref="J14" r:id="rId12" xr:uid="{8651859C-2F03-4040-8A54-83E373A62C37}"/>
    <hyperlink ref="J15" r:id="rId13" xr:uid="{C3267EF0-3869-46B1-9165-02DF78289A72}"/>
    <hyperlink ref="J9" r:id="rId14" xr:uid="{4AB9ECAB-2F4A-4874-B349-A56FF465083F}"/>
    <hyperlink ref="J18" r:id="rId15" xr:uid="{DAC35997-52D5-4C3C-9408-9347114DD268}"/>
    <hyperlink ref="J21" r:id="rId16" xr:uid="{07ECC971-5A70-4D8E-BCB0-B6AFD36538BD}"/>
    <hyperlink ref="J22" r:id="rId17" xr:uid="{854C3110-0F42-4A0D-ACC6-C6A3AAF85468}"/>
    <hyperlink ref="J24" r:id="rId18" xr:uid="{C656F50C-F633-4E38-91D8-960E1CD68D6A}"/>
    <hyperlink ref="J29" r:id="rId19" xr:uid="{C2B5B1E0-3E93-4DEC-8ADB-F58FEADBB03A}"/>
    <hyperlink ref="J30" r:id="rId20" xr:uid="{0FA9800A-3B6A-46CE-AA55-7BB686D82B57}"/>
    <hyperlink ref="J65" r:id="rId21" xr:uid="{1548A7EF-A931-4B1D-B0C5-76636EC8221E}"/>
    <hyperlink ref="J66" r:id="rId22" xr:uid="{CA828C2B-A016-4EDB-B6D4-7807C80E1B86}"/>
    <hyperlink ref="J67" r:id="rId23" xr:uid="{7DE4E66E-D75C-4331-A4C7-105BA591FD60}"/>
    <hyperlink ref="J68" r:id="rId24" xr:uid="{082C89E5-127F-4CA5-9634-2364D289D6F6}"/>
    <hyperlink ref="J86" r:id="rId25" xr:uid="{F7F54017-00B2-40A4-8B37-2387EEE0C626}"/>
    <hyperlink ref="J87" r:id="rId26" xr:uid="{C504E39F-74AD-408C-96AE-F13994BC0884}"/>
    <hyperlink ref="J93" r:id="rId27" display="https://dx.doi.org/10.1055/s-0040-1721715" xr:uid="{903E24D1-E665-4D26-9FEC-9FBC78ADE02C}"/>
    <hyperlink ref="J104" r:id="rId28" xr:uid="{40665225-0BDD-47D2-87FC-31C564E56DF0}"/>
    <hyperlink ref="J105" r:id="rId29" xr:uid="{2A702FF3-8010-48DA-80C7-59EF19A8B631}"/>
    <hyperlink ref="J106" r:id="rId30" xr:uid="{156C148D-DA68-4958-AA26-F470C7311D70}"/>
    <hyperlink ref="J107" r:id="rId31" xr:uid="{43ED423A-8780-4E03-930E-F14FB75E4530}"/>
    <hyperlink ref="J108" r:id="rId32" xr:uid="{7FDC370D-1710-457C-BD6D-B06AAA9FF580}"/>
    <hyperlink ref="J109" r:id="rId33" xr:uid="{CA9578FC-E1E7-45E5-B840-7187938C84FC}"/>
    <hyperlink ref="J118" r:id="rId34" xr:uid="{99700F13-7BC8-45E3-A5B6-CD0B0E6CED9F}"/>
    <hyperlink ref="J119" r:id="rId35" xr:uid="{34EC369A-9639-4E25-9FB5-A05AD30680BB}"/>
    <hyperlink ref="J124" r:id="rId36" xr:uid="{86B38C70-59E5-4C24-BEDD-4E0F0C2C630B}"/>
    <hyperlink ref="J125" r:id="rId37" xr:uid="{572177E0-0F3D-4483-AA17-107015AFB96C}"/>
    <hyperlink ref="J170" r:id="rId38" xr:uid="{37CF06C8-5750-4196-8160-071199130DE6}"/>
    <hyperlink ref="J171" r:id="rId39" xr:uid="{D9B77EC3-BD6B-4F78-A87C-F46492169551}"/>
    <hyperlink ref="J174" r:id="rId40" xr:uid="{3E0D1DC7-46C6-4EF3-A5E6-CF98B9FE1A3B}"/>
    <hyperlink ref="J179" r:id="rId41" xr:uid="{A6B9EBF3-F701-48B9-8BD8-8B6668010BC3}"/>
    <hyperlink ref="J58" r:id="rId42" display="https://doi.org/10.1002/uog.21999" xr:uid="{F48C1BD6-65BE-45DE-AC5C-72DE48488380}"/>
    <hyperlink ref="J55" r:id="rId43" xr:uid="{A65463A1-58F1-45FE-A20D-24E9D052819A}"/>
    <hyperlink ref="J76" r:id="rId44" xr:uid="{2B1C3138-A2B3-4233-92E8-4A0063CD2BD6}"/>
    <hyperlink ref="J182" r:id="rId45" xr:uid="{5329995F-A6CB-4195-834B-9365B766F644}"/>
    <hyperlink ref="J186" r:id="rId46" xr:uid="{ECE6C165-9BB9-40CB-A2AB-FE34A16217C3}"/>
    <hyperlink ref="J189" r:id="rId47" xr:uid="{34DFA4E9-8697-4CAD-91D7-815B2EA66FCA}"/>
    <hyperlink ref="J193" r:id="rId48" xr:uid="{690AFC95-3CEB-413C-8461-BE809B513178}"/>
    <hyperlink ref="J194" r:id="rId49" xr:uid="{D57495AC-2425-4448-B749-1A0D5D5DD401}"/>
    <hyperlink ref="J195" r:id="rId50" xr:uid="{EFF1F086-E1CA-477E-A9FF-D129A6A1A32D}"/>
    <hyperlink ref="J196" r:id="rId51" xr:uid="{E73FA0E4-590D-48FD-8C72-1ADE283DEDF2}"/>
    <hyperlink ref="J190" r:id="rId52" xr:uid="{FBB16E7D-C265-40C2-BDA2-41D985DBF54B}"/>
    <hyperlink ref="J191:J192" r:id="rId53" display="https://doi.org/10.1136/bmjebm-2022-112098" xr:uid="{08786CD1-AC64-4DC5-9010-8F29BD38B9EC}"/>
    <hyperlink ref="J187" r:id="rId54" xr:uid="{77ACDB47-615B-4ADF-BB78-70FAB7956FFD}"/>
    <hyperlink ref="J188" r:id="rId55" xr:uid="{9C2CF2D3-05FA-4368-87D9-03C9FB18A0F1}"/>
    <hyperlink ref="J184" r:id="rId56" xr:uid="{EDD8D3EB-D7C6-4943-AB86-8BCB44F9732B}"/>
    <hyperlink ref="J185" r:id="rId57" xr:uid="{B7EDEB36-34C0-4AB7-B25C-2103C46211B5}"/>
    <hyperlink ref="J183" r:id="rId58" xr:uid="{2D79A0E3-10DC-49A2-AE72-3943C3062A5A}"/>
    <hyperlink ref="J180" r:id="rId59" xr:uid="{6B2CC43E-752C-48CE-8BFC-5EEB51C56D4F}"/>
  </hyperlinks>
  <pageMargins left="0.7" right="0.7" top="0.75" bottom="0.75" header="0.3" footer="0.3"/>
  <pageSetup paperSize="9" orientation="portrait" r:id="rId60"/>
  <legacyDrawing r:id="rId61"/>
  <tableParts count="1">
    <tablePart r:id="rId6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4a29232-7d8a-4387-89e6-92d12c316a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15747253CD594DB25DB207365BD007" ma:contentTypeVersion="17" ma:contentTypeDescription="Create a new document." ma:contentTypeScope="" ma:versionID="c0b41c0015797227a326f14129fca2a8">
  <xsd:schema xmlns:xsd="http://www.w3.org/2001/XMLSchema" xmlns:xs="http://www.w3.org/2001/XMLSchema" xmlns:p="http://schemas.microsoft.com/office/2006/metadata/properties" xmlns:ns3="e4a29232-7d8a-4387-89e6-92d12c316ab4" xmlns:ns4="fdb1ba3c-3d5d-4dfd-a69c-aa85a9e2600c" targetNamespace="http://schemas.microsoft.com/office/2006/metadata/properties" ma:root="true" ma:fieldsID="7a631e20ca422c3050e0a975b8e1e9a4" ns3:_="" ns4:_="">
    <xsd:import namespace="e4a29232-7d8a-4387-89e6-92d12c316ab4"/>
    <xsd:import namespace="fdb1ba3c-3d5d-4dfd-a69c-aa85a9e2600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element ref="ns3:MediaServiceDateTaken" minOccurs="0"/>
                <xsd:element ref="ns3:MediaServiceObjectDetectorVersions"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29232-7d8a-4387-89e6-92d12c316a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b1ba3c-3d5d-4dfd-a69c-aa85a9e2600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373ABC-F464-4E2C-ADE1-EE8FC22D3703}">
  <ds:schemaRefs>
    <ds:schemaRef ds:uri="e4a29232-7d8a-4387-89e6-92d12c316ab4"/>
    <ds:schemaRef ds:uri="http://schemas.microsoft.com/office/2006/metadata/properties"/>
    <ds:schemaRef ds:uri="http://schemas.microsoft.com/office/2006/documentManagement/types"/>
    <ds:schemaRef ds:uri="http://purl.org/dc/terms/"/>
    <ds:schemaRef ds:uri="http://purl.org/dc/dcmitype/"/>
    <ds:schemaRef ds:uri="http://www.w3.org/XML/1998/namespace"/>
    <ds:schemaRef ds:uri="fdb1ba3c-3d5d-4dfd-a69c-aa85a9e2600c"/>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740CA242-7613-46E2-81F2-7D6D7CCF634A}">
  <ds:schemaRefs>
    <ds:schemaRef ds:uri="http://schemas.microsoft.com/sharepoint/v3/contenttype/forms"/>
  </ds:schemaRefs>
</ds:datastoreItem>
</file>

<file path=customXml/itemProps3.xml><?xml version="1.0" encoding="utf-8"?>
<ds:datastoreItem xmlns:ds="http://schemas.openxmlformats.org/officeDocument/2006/customXml" ds:itemID="{241B3B1D-BB72-46A9-B29E-4152B5436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29232-7d8a-4387-89e6-92d12c316ab4"/>
    <ds:schemaRef ds:uri="fdb1ba3c-3d5d-4dfd-a69c-aa85a9e26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CDSS Features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Cockburn</dc:creator>
  <cp:keywords/>
  <dc:description/>
  <cp:lastModifiedBy>Sarah Fogg (Libraries and Learning Resources)</cp:lastModifiedBy>
  <cp:revision/>
  <dcterms:created xsi:type="dcterms:W3CDTF">2022-08-12T10:45:17Z</dcterms:created>
  <dcterms:modified xsi:type="dcterms:W3CDTF">2026-07-29T09:08:05Z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0x0101000815747253CD594DB25DB207365BD007</vt:lpwstr>
  </property>
</Properties>
</file>